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updateLinks="always" defaultThemeVersion="124226"/>
  <xr:revisionPtr revIDLastSave="0" documentId="13_ncr:1_{CAFC16A4-41F5-4BD5-A934-8AB691951D48}" xr6:coauthVersionLast="47" xr6:coauthVersionMax="47" xr10:uidLastSave="{00000000-0000-0000-0000-000000000000}"/>
  <bookViews>
    <workbookView xWindow="28680" yWindow="-120" windowWidth="29040" windowHeight="15840" tabRatio="693" xr2:uid="{00000000-000D-0000-FFFF-FFFF00000000}"/>
  </bookViews>
  <sheets>
    <sheet name="Figure1" sheetId="42" r:id="rId1"/>
    <sheet name="Table1(a)-(b)" sheetId="4" r:id="rId2"/>
    <sheet name="Table2(a)-(d)" sheetId="5" r:id="rId3"/>
    <sheet name="Table3(a)-(c)" sheetId="6" r:id="rId4"/>
    <sheet name="Table4" sheetId="7" r:id="rId5"/>
    <sheet name="Table5(a)" sheetId="8" r:id="rId6"/>
    <sheet name="Table5(b)" sheetId="9" r:id="rId7"/>
    <sheet name="Table5(c)-(d)" sheetId="32" r:id="rId8"/>
    <sheet name="Table5(e)" sheetId="45" r:id="rId9"/>
    <sheet name="Table5(f)" sheetId="46" r:id="rId10"/>
    <sheet name="Table5(g)" sheetId="44" r:id="rId11"/>
    <sheet name="Table6(a)" sheetId="13" r:id="rId12"/>
    <sheet name="Table6(b)" sheetId="38" r:id="rId13"/>
    <sheet name="Figure 2" sheetId="39" r:id="rId14"/>
    <sheet name="Figure 3" sheetId="51" r:id="rId15"/>
    <sheet name="Figure 4" sheetId="52" r:id="rId16"/>
    <sheet name="Table6(c)-(d)" sheetId="47" r:id="rId17"/>
    <sheet name="Table7" sheetId="12" r:id="rId18"/>
    <sheet name="Table8" sheetId="14" r:id="rId19"/>
    <sheet name="Figure 5(a)" sheetId="53" r:id="rId20"/>
    <sheet name="Figure 5(b)" sheetId="54" r:id="rId21"/>
    <sheet name="Table9(a)" sheetId="15" r:id="rId22"/>
    <sheet name="Table9(b)" sheetId="16" r:id="rId23"/>
    <sheet name="Table10(a)-(b)" sheetId="40" r:id="rId24"/>
    <sheet name="Table11" sheetId="18" r:id="rId25"/>
    <sheet name="Table12(a)" sheetId="19" r:id="rId26"/>
    <sheet name="Table12(b)" sheetId="20" r:id="rId27"/>
    <sheet name="Table12(c)" sheetId="30" r:id="rId28"/>
    <sheet name="Table13-14(a)-(b)" sheetId="21" r:id="rId29"/>
    <sheet name="Table15(a)-(b)" sheetId="22" r:id="rId30"/>
    <sheet name="Table16(a)-(b)" sheetId="34" r:id="rId31"/>
    <sheet name="Table17" sheetId="25" r:id="rId32"/>
    <sheet name="Table18-19" sheetId="26" r:id="rId33"/>
    <sheet name="Table20(a)" sheetId="28" r:id="rId34"/>
    <sheet name="Table20(b)" sheetId="29" r:id="rId35"/>
  </sheets>
  <externalReferences>
    <externalReference r:id="rId36"/>
    <externalReference r:id="rId37"/>
    <externalReference r:id="rId38"/>
  </externalReferences>
  <definedNames>
    <definedName name="_AMO_RefreshMultipleList" hidden="1">"'Partitions:3'"</definedName>
    <definedName name="_AMO_RefreshMultipleList.0" hidden="1">"'&lt;Items&gt;_x000D_
  &lt;Item Id=""803542557"" Checked=""True"" /&gt;_x000D_
  &lt;Item Id=""606667688"" Checked=""True"" /&gt;_x000D_
  &lt;Item Id=""11097925"" Checked=""True"" /&gt;_x000D_
  &lt;Item Id=""219600182"" Checked=""True"" /&gt;_x000D_
  &lt;Item Id=""847508979"" Checked=""True"" /&gt;_x000D_
  &lt;Item Id'"</definedName>
    <definedName name="_AMO_RefreshMultipleList.1" hidden="1">"'=""717422213"" Checked=""True"" /&gt;_x000D_
  &lt;Item Id=""382414546"" Checked=""True"" /&gt;_x000D_
  &lt;Item Id=""67762217"" Checked=""True"" /&gt;_x000D_
  &lt;Item Id=""188919935"" Checked=""True"" /&gt;_x000D_
  &lt;Item Id=""845638049"" Checked=""True"" /&gt;_x000D_
  &lt;Item Id=""525948590"" Check'"</definedName>
    <definedName name="_AMO_RefreshMultipleList.2" hidden="1">"'ed=""True"" /&gt;_x000D_
  &lt;Item Id=""846110706"" Checked=""True"" /&gt;_x000D_
&lt;/Items&gt;'"</definedName>
    <definedName name="_AMO_XmlVersion" hidden="1">"'1'"</definedName>
    <definedName name="_xlnm._FilterDatabase" localSheetId="10" hidden="1">'Table5(g)'!$A$5:$G$24</definedName>
    <definedName name="DVA">'[1]File information'!$B$20</definedName>
    <definedName name="note_pat_contrbtn">'[1]File information'!$B$24</definedName>
    <definedName name="note_price">'[1]File information'!$B$23</definedName>
    <definedName name="note_S85_excl_DB">'[1]File information'!$B$15</definedName>
    <definedName name="note_S85_excl_DB_exUNDRCPY">'[1]File information'!$B$16</definedName>
    <definedName name="note_S85_incl_DB_exUNDRCPY">'[1]File information'!$B$14</definedName>
    <definedName name="note_S85_incl_DB_inUNDRCPY">'[1]File information'!$B$13</definedName>
    <definedName name="note_S85_S100_excl_DB" localSheetId="30">#REF!</definedName>
    <definedName name="note_S85_S100_excl_DB" localSheetId="7">#REF!</definedName>
    <definedName name="note_S85_S100_excl_DB" localSheetId="8">#REF!</definedName>
    <definedName name="note_S85_S100_excl_DB" localSheetId="9">#REF!</definedName>
    <definedName name="note_S85_S100_excl_DB" localSheetId="10">#REF!</definedName>
    <definedName name="note_S85_S100_excl_DB">#REF!</definedName>
    <definedName name="note_S85_S100_excl_DB_UNDRCPY">[2]Information!$B$17</definedName>
    <definedName name="note_S85_S100_incDB_exUNDRCPY">'[3]File Information'!$B$18</definedName>
    <definedName name="note_tot_cost">'[1]File information'!$B$22</definedName>
    <definedName name="_xlnm.Print_Area" localSheetId="1">'Table1(a)-(b)'!$A$1:$G$35</definedName>
    <definedName name="_xlnm.Print_Area" localSheetId="30">'Table16(a)-(b)'!$A$1:$K$28</definedName>
    <definedName name="_xlnm.Print_Area" localSheetId="31">Table17!$A$1:$B$55</definedName>
    <definedName name="_xlnm.Print_Area" localSheetId="2">'Table2(a)-(d)'!$A$1:$G$51</definedName>
    <definedName name="_xlnm.Print_Area" localSheetId="7">'Table5(c)-(d)'!$A$1:$G$73</definedName>
    <definedName name="_xlnm.Print_Area" localSheetId="8">'Table5(e)'!$A$1:$H$61</definedName>
    <definedName name="_xlnm.Print_Area" localSheetId="9">'Table5(f)'!$A$1:$H$61</definedName>
    <definedName name="_xlnm.Print_Area" localSheetId="10">'Table5(g)'!$A$1:$G$32</definedName>
    <definedName name="test2" localSheetId="30">#REF!</definedName>
    <definedName name="tes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38" l="1"/>
  <c r="C61" i="40"/>
  <c r="B61" i="40"/>
  <c r="E23" i="21"/>
  <c r="D13" i="21"/>
  <c r="D29" i="4"/>
  <c r="G28" i="4"/>
  <c r="F27" i="4"/>
  <c r="F26" i="4"/>
  <c r="G23" i="4"/>
  <c r="F22" i="4"/>
  <c r="G21" i="4"/>
  <c r="G20" i="4"/>
  <c r="E8" i="4"/>
  <c r="B40" i="25"/>
  <c r="B33" i="25"/>
  <c r="F7" i="4"/>
  <c r="B13" i="21"/>
  <c r="C13" i="21"/>
  <c r="E13" i="21"/>
  <c r="E9" i="4"/>
  <c r="B46" i="7"/>
  <c r="C51" i="28"/>
  <c r="I67" i="6"/>
  <c r="I63" i="6"/>
  <c r="I59" i="6"/>
  <c r="I44" i="6"/>
  <c r="I52" i="6"/>
  <c r="I45" i="6"/>
  <c r="I49" i="6"/>
  <c r="I51" i="6"/>
  <c r="I53" i="6"/>
  <c r="I56" i="6"/>
  <c r="H26" i="6"/>
  <c r="H28" i="6"/>
  <c r="H29" i="6"/>
  <c r="E10" i="19"/>
  <c r="E7" i="19"/>
  <c r="E9" i="19"/>
  <c r="E11" i="19"/>
  <c r="E13" i="19"/>
  <c r="E14" i="19"/>
  <c r="E15" i="19"/>
  <c r="E17" i="19"/>
  <c r="E19" i="19"/>
  <c r="E21" i="19"/>
  <c r="E22" i="19"/>
  <c r="E23" i="19"/>
  <c r="E24" i="19"/>
  <c r="I47" i="6"/>
  <c r="I70" i="6"/>
  <c r="I62" i="6"/>
  <c r="H40" i="14"/>
  <c r="H29" i="14"/>
  <c r="H37" i="14"/>
  <c r="E28" i="14"/>
  <c r="D33" i="14"/>
  <c r="E37" i="14"/>
  <c r="H21" i="14"/>
  <c r="M10" i="14"/>
  <c r="L11" i="14"/>
  <c r="M14" i="14"/>
  <c r="M17" i="14"/>
  <c r="L18" i="14"/>
  <c r="L21" i="14"/>
  <c r="H7" i="14"/>
  <c r="D20" i="14"/>
  <c r="F16" i="5"/>
  <c r="H38" i="14"/>
  <c r="H34" i="14"/>
  <c r="H38" i="7"/>
  <c r="I31" i="7"/>
  <c r="J31" i="7"/>
  <c r="B31" i="7"/>
  <c r="C31" i="7"/>
  <c r="F24" i="7"/>
  <c r="I24" i="7"/>
  <c r="I44" i="7"/>
  <c r="H10" i="7"/>
  <c r="H42" i="7"/>
  <c r="F25" i="4"/>
  <c r="F6" i="4"/>
  <c r="H46" i="7"/>
  <c r="G9" i="4"/>
  <c r="G25" i="4"/>
  <c r="G6" i="4"/>
  <c r="F9" i="4"/>
  <c r="G8" i="4"/>
  <c r="G46" i="7"/>
  <c r="G22" i="4"/>
  <c r="H32" i="6"/>
  <c r="I55" i="6"/>
  <c r="I12" i="14"/>
  <c r="H8" i="6"/>
  <c r="B53" i="25"/>
  <c r="E25" i="19"/>
  <c r="E8" i="19"/>
  <c r="H31" i="6"/>
  <c r="H15" i="14"/>
  <c r="D26" i="14"/>
  <c r="E20" i="19"/>
  <c r="L9" i="14"/>
  <c r="D40" i="14"/>
  <c r="J17" i="7"/>
  <c r="H12" i="6"/>
  <c r="D17" i="7"/>
  <c r="C17" i="7"/>
  <c r="C47" i="7"/>
  <c r="G38" i="7"/>
  <c r="E16" i="19"/>
  <c r="H33" i="6"/>
  <c r="H25" i="6"/>
  <c r="H30" i="6"/>
  <c r="D16" i="5"/>
  <c r="H10" i="6"/>
  <c r="H27" i="6"/>
  <c r="I50" i="6"/>
  <c r="I54" i="6"/>
  <c r="I46" i="6"/>
  <c r="I60" i="6"/>
  <c r="I64" i="6"/>
  <c r="I68" i="6"/>
  <c r="B17" i="7"/>
  <c r="B43" i="7"/>
  <c r="G24" i="7"/>
  <c r="G44" i="7"/>
  <c r="E12" i="19"/>
  <c r="E5" i="4"/>
  <c r="E10" i="4"/>
  <c r="E6" i="4"/>
  <c r="D38" i="14"/>
  <c r="E21" i="14"/>
  <c r="G7" i="4"/>
  <c r="D47" i="7"/>
  <c r="C46" i="7"/>
  <c r="E17" i="7"/>
  <c r="E47" i="7"/>
  <c r="J24" i="7"/>
  <c r="J44" i="7"/>
  <c r="B24" i="7"/>
  <c r="B44" i="7"/>
  <c r="G31" i="7"/>
  <c r="G45" i="7"/>
  <c r="F31" i="7"/>
  <c r="F45" i="7"/>
  <c r="E31" i="7"/>
  <c r="E45" i="7"/>
  <c r="C38" i="7"/>
  <c r="E6" i="19"/>
  <c r="I46" i="7"/>
  <c r="I10" i="7"/>
  <c r="I42" i="7"/>
  <c r="I17" i="7"/>
  <c r="H17" i="7"/>
  <c r="H43" i="7"/>
  <c r="H35" i="14"/>
  <c r="H31" i="14"/>
  <c r="H27" i="14"/>
  <c r="E18" i="19"/>
  <c r="H31" i="7"/>
  <c r="J43" i="7"/>
  <c r="E46" i="7"/>
  <c r="E40" i="14"/>
  <c r="I61" i="6"/>
  <c r="I65" i="6"/>
  <c r="I69" i="6"/>
  <c r="F46" i="7"/>
  <c r="D46" i="7"/>
  <c r="D17" i="14"/>
  <c r="E9" i="14"/>
  <c r="M20" i="14"/>
  <c r="M12" i="14"/>
  <c r="L8" i="14"/>
  <c r="I10" i="14"/>
  <c r="H26" i="14"/>
  <c r="I40" i="14"/>
  <c r="H9" i="14"/>
  <c r="D28" i="14"/>
  <c r="E15" i="14"/>
  <c r="D10" i="14"/>
  <c r="I29" i="14"/>
  <c r="I26" i="14"/>
  <c r="H12" i="14"/>
  <c r="E16" i="14"/>
  <c r="E8" i="14"/>
  <c r="E27" i="14"/>
  <c r="H32" i="14"/>
  <c r="M8" i="14"/>
  <c r="L20" i="14"/>
  <c r="L12" i="14"/>
  <c r="D21" i="14"/>
  <c r="E38" i="14"/>
  <c r="H10" i="14"/>
  <c r="D27" i="14"/>
  <c r="M11" i="14"/>
  <c r="L19" i="14"/>
  <c r="D14" i="14"/>
  <c r="E34" i="14"/>
  <c r="I28" i="14"/>
  <c r="D39" i="14"/>
  <c r="D13" i="14"/>
  <c r="D30" i="14"/>
  <c r="I38" i="14"/>
  <c r="C22" i="14"/>
  <c r="E14" i="14"/>
  <c r="E13" i="14"/>
  <c r="H28" i="14"/>
  <c r="I32" i="14"/>
  <c r="E20" i="14"/>
  <c r="I31" i="14"/>
  <c r="M18" i="14"/>
  <c r="L17" i="14"/>
  <c r="M13" i="14"/>
  <c r="I15" i="14"/>
  <c r="E26" i="14"/>
  <c r="D37" i="14"/>
  <c r="D32" i="14"/>
  <c r="L14" i="14"/>
  <c r="I35" i="14"/>
  <c r="E33" i="14"/>
  <c r="E30" i="14"/>
  <c r="D9" i="14"/>
  <c r="H18" i="14"/>
  <c r="D34" i="14"/>
  <c r="F22" i="14"/>
  <c r="M19" i="14"/>
  <c r="I9" i="14"/>
  <c r="B10" i="7"/>
  <c r="B42" i="7"/>
  <c r="C10" i="7"/>
  <c r="C42" i="7"/>
  <c r="E17" i="14"/>
  <c r="I19" i="14"/>
  <c r="D16" i="14"/>
  <c r="D15" i="14"/>
  <c r="H14" i="14"/>
  <c r="J10" i="7"/>
  <c r="J42" i="7"/>
  <c r="G17" i="7"/>
  <c r="F17" i="7"/>
  <c r="F43" i="7"/>
  <c r="H24" i="7"/>
  <c r="H44" i="7"/>
  <c r="M7" i="14"/>
  <c r="I17" i="14"/>
  <c r="I34" i="14"/>
  <c r="E10" i="7"/>
  <c r="E42" i="7"/>
  <c r="D31" i="7"/>
  <c r="D45" i="7"/>
  <c r="D19" i="14"/>
  <c r="D11" i="14"/>
  <c r="I20" i="14"/>
  <c r="H16" i="14"/>
  <c r="D10" i="7"/>
  <c r="E18" i="14"/>
  <c r="E10" i="14"/>
  <c r="M21" i="14"/>
  <c r="M9" i="14"/>
  <c r="H19" i="14"/>
  <c r="E39" i="14"/>
  <c r="H33" i="14"/>
  <c r="F44" i="7"/>
  <c r="D42" i="7"/>
  <c r="D43" i="7"/>
  <c r="C24" i="7"/>
  <c r="C44" i="7"/>
  <c r="B41" i="14"/>
  <c r="L16" i="14"/>
  <c r="E36" i="14"/>
  <c r="H14" i="6"/>
  <c r="H6" i="6"/>
  <c r="C43" i="7"/>
  <c r="F10" i="7"/>
  <c r="F42" i="7"/>
  <c r="G10" i="7"/>
  <c r="G42" i="7"/>
  <c r="B38" i="7"/>
  <c r="J38" i="7"/>
  <c r="H49" i="7"/>
  <c r="E19" i="14"/>
  <c r="E12" i="14"/>
  <c r="J22" i="14"/>
  <c r="M15" i="14"/>
  <c r="I11" i="14"/>
  <c r="H8" i="14"/>
  <c r="D35" i="14"/>
  <c r="E31" i="14"/>
  <c r="I30" i="14"/>
  <c r="I27" i="14"/>
  <c r="I58" i="6"/>
  <c r="I66" i="6"/>
  <c r="B29" i="26"/>
  <c r="F38" i="7"/>
  <c r="E38" i="7"/>
  <c r="D38" i="7"/>
  <c r="D49" i="7"/>
  <c r="E11" i="14"/>
  <c r="I37" i="14"/>
  <c r="I33" i="14"/>
  <c r="B16" i="5"/>
  <c r="G16" i="5"/>
  <c r="D7" i="14"/>
  <c r="L10" i="14"/>
  <c r="I21" i="14"/>
  <c r="H36" i="14"/>
  <c r="C10" i="18"/>
  <c r="B47" i="25"/>
  <c r="D24" i="7"/>
  <c r="D44" i="7"/>
  <c r="E24" i="7"/>
  <c r="E44" i="7"/>
  <c r="I38" i="7"/>
  <c r="I7" i="14"/>
  <c r="D8" i="14"/>
  <c r="H17" i="14"/>
  <c r="H13" i="14"/>
  <c r="D29" i="14"/>
  <c r="I39" i="14"/>
  <c r="D10" i="18"/>
  <c r="G10" i="18"/>
  <c r="H8" i="18"/>
  <c r="I36" i="14"/>
  <c r="K22" i="14"/>
  <c r="E29" i="14"/>
  <c r="E35" i="14"/>
  <c r="I8" i="14"/>
  <c r="E7" i="14"/>
  <c r="D31" i="14"/>
  <c r="I18" i="14"/>
  <c r="I13" i="14"/>
  <c r="M16" i="14"/>
  <c r="L15" i="14"/>
  <c r="D36" i="14"/>
  <c r="H30" i="14"/>
  <c r="E10" i="18"/>
  <c r="C41" i="14"/>
  <c r="D12" i="14"/>
  <c r="I14" i="14"/>
  <c r="H20" i="14"/>
  <c r="L7" i="14"/>
  <c r="H11" i="14"/>
  <c r="E32" i="14"/>
  <c r="I16" i="14"/>
  <c r="B22" i="14"/>
  <c r="G22" i="14"/>
  <c r="D18" i="14"/>
  <c r="H39" i="14"/>
  <c r="L13" i="14"/>
  <c r="C48" i="7"/>
  <c r="C45" i="7"/>
  <c r="B48" i="7"/>
  <c r="B45" i="7"/>
  <c r="G48" i="7"/>
  <c r="J45" i="7"/>
  <c r="F48" i="7"/>
  <c r="I45" i="7"/>
  <c r="I48" i="7"/>
  <c r="H45" i="7"/>
  <c r="H48" i="7"/>
  <c r="I43" i="7"/>
  <c r="I47" i="7"/>
  <c r="G43" i="7"/>
  <c r="G47" i="7"/>
  <c r="I48" i="6"/>
  <c r="E43" i="7"/>
  <c r="H7" i="6"/>
  <c r="H9" i="6"/>
  <c r="B47" i="7"/>
  <c r="H11" i="6"/>
  <c r="H13" i="6"/>
  <c r="F20" i="4"/>
  <c r="G10" i="4"/>
  <c r="C9" i="4"/>
  <c r="F10" i="4"/>
  <c r="C6" i="4"/>
  <c r="F23" i="4"/>
  <c r="C10" i="4"/>
  <c r="C7" i="4"/>
  <c r="F8" i="4"/>
  <c r="E27" i="4"/>
  <c r="E28" i="4"/>
  <c r="E22" i="4"/>
  <c r="E29" i="4"/>
  <c r="E20" i="4"/>
  <c r="E19" i="4"/>
  <c r="E21" i="4"/>
  <c r="E24" i="4"/>
  <c r="E25" i="4"/>
  <c r="G24" i="4"/>
  <c r="F5" i="4"/>
  <c r="F19" i="4"/>
  <c r="G27" i="4"/>
  <c r="G5" i="4"/>
  <c r="E23" i="4"/>
  <c r="G26" i="4"/>
  <c r="F24" i="4"/>
  <c r="C5" i="4"/>
  <c r="E26" i="4"/>
  <c r="G19" i="4"/>
  <c r="C8" i="4"/>
  <c r="F28" i="4"/>
  <c r="B29" i="4"/>
  <c r="G29" i="4"/>
  <c r="E7" i="4"/>
  <c r="F21" i="4"/>
  <c r="F11" i="4"/>
  <c r="G11" i="4"/>
  <c r="E49" i="7"/>
  <c r="H7" i="18"/>
  <c r="F47" i="7"/>
  <c r="I49" i="7"/>
  <c r="D48" i="7"/>
  <c r="H47" i="7"/>
  <c r="E48" i="7"/>
  <c r="D22" i="14"/>
  <c r="C49" i="7"/>
  <c r="H9" i="18"/>
  <c r="B49" i="7"/>
  <c r="G49" i="7"/>
  <c r="F49" i="7"/>
  <c r="H6" i="18"/>
  <c r="H10" i="18"/>
  <c r="F9" i="18"/>
  <c r="F8" i="18"/>
  <c r="F6" i="18"/>
  <c r="F7" i="18"/>
  <c r="H22" i="14"/>
  <c r="I22" i="14"/>
  <c r="E41" i="14"/>
  <c r="D41" i="14"/>
  <c r="G41" i="14"/>
  <c r="F41" i="14"/>
  <c r="E22" i="14"/>
  <c r="M22" i="14"/>
  <c r="L22" i="14"/>
  <c r="F29" i="4"/>
  <c r="C25" i="4"/>
  <c r="C27" i="4"/>
  <c r="C29" i="4"/>
  <c r="C21" i="4"/>
  <c r="C19" i="4"/>
  <c r="C28" i="4"/>
  <c r="C23" i="4"/>
  <c r="C20" i="4"/>
  <c r="C26" i="4"/>
  <c r="C22" i="4"/>
  <c r="C24" i="4"/>
  <c r="F10" i="18"/>
  <c r="H41" i="14"/>
  <c r="I41" i="14"/>
</calcChain>
</file>

<file path=xl/sharedStrings.xml><?xml version="1.0" encoding="utf-8"?>
<sst xmlns="http://schemas.openxmlformats.org/spreadsheetml/2006/main" count="2384" uniqueCount="975">
  <si>
    <t>Category</t>
  </si>
  <si>
    <t>2015-16</t>
  </si>
  <si>
    <t>Percentage of Total</t>
  </si>
  <si>
    <t>2016-17</t>
  </si>
  <si>
    <t>Change</t>
  </si>
  <si>
    <t>Change Percentage</t>
  </si>
  <si>
    <t>Section 85 - Concessional</t>
  </si>
  <si>
    <t>Section 85 - General</t>
  </si>
  <si>
    <t>Section 100*</t>
  </si>
  <si>
    <t>Safety Net Cards</t>
  </si>
  <si>
    <t>Total</t>
  </si>
  <si>
    <t>Highly Specialised Drugs</t>
  </si>
  <si>
    <t>In Vitro Fertilisation</t>
  </si>
  <si>
    <t>Aboriginal Health Services (GST exclusive)</t>
  </si>
  <si>
    <t>Botulinum Toxin Program (incl. Dysport)</t>
  </si>
  <si>
    <t>Paraplegic and Quadriplegic Program</t>
  </si>
  <si>
    <t xml:space="preserve">Total  </t>
  </si>
  <si>
    <t xml:space="preserve">Note: </t>
  </si>
  <si>
    <t>Patient Category</t>
  </si>
  <si>
    <t>PBS Prescriptions
Change</t>
  </si>
  <si>
    <t>PBS Prescriptions
Change
Percentage</t>
  </si>
  <si>
    <t>PBS Prescriptions</t>
  </si>
  <si>
    <t>Percentage</t>
  </si>
  <si>
    <t>Total Concessional</t>
  </si>
  <si>
    <t>Total General</t>
  </si>
  <si>
    <t>Total (Over Co‐payment)</t>
  </si>
  <si>
    <t>Under Co‐payment</t>
  </si>
  <si>
    <t>Government Cost
Change</t>
  </si>
  <si>
    <t>Government Cost
Change
Percentage</t>
  </si>
  <si>
    <t>Government Cost</t>
  </si>
  <si>
    <t>Subsidised Prescriptions
Change</t>
  </si>
  <si>
    <t>Subsidised Prescriptions
Change
Percentage</t>
  </si>
  <si>
    <t>Subsidised Prescriptions</t>
  </si>
  <si>
    <t xml:space="preserve">Total Repatriation </t>
  </si>
  <si>
    <t>Total Cost*</t>
  </si>
  <si>
    <t>Ave. Price**</t>
  </si>
  <si>
    <t>Total (excluding Drs Bag)</t>
  </si>
  <si>
    <t>Total (including Drs Bag)</t>
  </si>
  <si>
    <t>Year</t>
  </si>
  <si>
    <t>Month</t>
  </si>
  <si>
    <t>PBS Subsidised Prescriptions</t>
  </si>
  <si>
    <t>Under Co-Payment Prescriptions</t>
  </si>
  <si>
    <t>Total Prescriptions</t>
  </si>
  <si>
    <t xml:space="preserve"> Patient Contribution***</t>
  </si>
  <si>
    <t>Australia</t>
  </si>
  <si>
    <t>Population Percentage</t>
  </si>
  <si>
    <t>Total Cost Percentage</t>
  </si>
  <si>
    <t>Rank</t>
  </si>
  <si>
    <t>Drug Name</t>
  </si>
  <si>
    <t>ATC Level 2 Group</t>
  </si>
  <si>
    <t>Total Prescription Volume</t>
  </si>
  <si>
    <t>ATC Group Level 1</t>
  </si>
  <si>
    <t>Patient Contribution***</t>
  </si>
  <si>
    <t>Percentage Change</t>
  </si>
  <si>
    <t>Gov Cost Change</t>
  </si>
  <si>
    <t>Patient Contribution Change</t>
  </si>
  <si>
    <t>UNLESS OTHERWISE CLASSIFIED</t>
  </si>
  <si>
    <t>TOTAL</t>
  </si>
  <si>
    <t>Total Cost Change</t>
  </si>
  <si>
    <t>Ave Price Change</t>
  </si>
  <si>
    <t>Prescription Volume
Change</t>
  </si>
  <si>
    <t>Prescription Volume
Change
Percentage</t>
  </si>
  <si>
    <t>Patient
Contribution***</t>
  </si>
  <si>
    <t>Prescription Type</t>
  </si>
  <si>
    <t>2013-14</t>
  </si>
  <si>
    <t>2014-15</t>
  </si>
  <si>
    <r>
      <t>Formulary Group</t>
    </r>
    <r>
      <rPr>
        <b/>
        <vertAlign val="superscript"/>
        <sz val="11"/>
        <color theme="1"/>
        <rFont val="Calibri"/>
        <family val="2"/>
        <scheme val="minor"/>
      </rPr>
      <t>1</t>
    </r>
  </si>
  <si>
    <t xml:space="preserve">Percentage </t>
  </si>
  <si>
    <t>F1</t>
  </si>
  <si>
    <t>F2</t>
  </si>
  <si>
    <r>
      <t>Combination Drugs</t>
    </r>
    <r>
      <rPr>
        <vertAlign val="superscript"/>
        <sz val="11"/>
        <color theme="1"/>
        <rFont val="Calibri"/>
        <family val="2"/>
        <scheme val="minor"/>
      </rPr>
      <t>2</t>
    </r>
  </si>
  <si>
    <r>
      <t>Other</t>
    </r>
    <r>
      <rPr>
        <vertAlign val="superscript"/>
        <sz val="11"/>
        <color theme="1"/>
        <rFont val="Calibri"/>
        <family val="2"/>
        <scheme val="minor"/>
      </rPr>
      <t>3</t>
    </r>
  </si>
  <si>
    <t>Notes:</t>
  </si>
  <si>
    <t>1.</t>
  </si>
  <si>
    <t>The National Health Act 1953 provides that listed drugs be assigned to formularies identified as F1 or F2.</t>
  </si>
  <si>
    <t>Generally F1 is intended for single brand drugs and F2 for drugs that have multiple brands, or are in a therapeutic group with other drugs with multiple brands.</t>
  </si>
  <si>
    <t>Drugs on F2 are subject to the provisions of the Act relating to statutory price reductions, price disclosure and guarantee of supply.</t>
  </si>
  <si>
    <t>Allocation to F1 or F2 is determined by legislative instrument.</t>
  </si>
  <si>
    <t>2.</t>
  </si>
  <si>
    <t>Combination Drugs are not allocated to any formulary.</t>
  </si>
  <si>
    <t>3.</t>
  </si>
  <si>
    <t>The category 'Other' includes extemporaneously prepared items.</t>
  </si>
  <si>
    <t>Responsible Person</t>
  </si>
  <si>
    <t>Derived Ex-Manufacturer Sales **</t>
  </si>
  <si>
    <t>Pharmacy State</t>
  </si>
  <si>
    <t>Number of Community Pharmacies</t>
  </si>
  <si>
    <t>Number of Dispensing Doctors</t>
  </si>
  <si>
    <t>NSW</t>
  </si>
  <si>
    <t>Vic</t>
  </si>
  <si>
    <t>Qld</t>
  </si>
  <si>
    <t>SA</t>
  </si>
  <si>
    <t>WA</t>
  </si>
  <si>
    <t>Tas</t>
  </si>
  <si>
    <t>NT</t>
  </si>
  <si>
    <t>ACT</t>
  </si>
  <si>
    <t>% of brands with a premium</t>
  </si>
  <si>
    <t>Average brand premium</t>
  </si>
  <si>
    <t>Brand premium range</t>
  </si>
  <si>
    <t>Prescriptions (millions) dispensed with a brand premium</t>
  </si>
  <si>
    <t>(b) Weighted average brand premium is calculated by:</t>
  </si>
  <si>
    <t>total premium value / total prescriptions with a premium = weighted average brand premium</t>
  </si>
  <si>
    <t>(c) Includes only items where at least one brand is listed with a premium.</t>
  </si>
  <si>
    <t>Concessional</t>
  </si>
  <si>
    <t>General</t>
  </si>
  <si>
    <t>RPBS</t>
  </si>
  <si>
    <t>Prescriptions</t>
  </si>
  <si>
    <t>%</t>
  </si>
  <si>
    <t>Discount Range</t>
  </si>
  <si>
    <t>National</t>
  </si>
  <si>
    <t>Other</t>
  </si>
  <si>
    <t>Program Type</t>
  </si>
  <si>
    <t>Actual Expenditure</t>
  </si>
  <si>
    <t>Rural Pharmacy Maintenance Allowance</t>
  </si>
  <si>
    <t>Rural Pharmacy Workforce Program</t>
  </si>
  <si>
    <t>Medication Management services</t>
  </si>
  <si>
    <t>Medication Adherence services</t>
  </si>
  <si>
    <t>Aboriginal &amp; Torres Strait Islander programs</t>
  </si>
  <si>
    <t>Programs Total</t>
  </si>
  <si>
    <t>Medication Management services consist of the following elements:</t>
  </si>
  <si>
    <t>Diabetes Medscheck and Medscheck</t>
  </si>
  <si>
    <t>Residential Medication Management Review (RMMR)</t>
  </si>
  <si>
    <t>Home Medicines Review (HMR)</t>
  </si>
  <si>
    <t>Program Total</t>
  </si>
  <si>
    <t>Medication Adherence services consist of the following elements:</t>
  </si>
  <si>
    <t>Aboriginal &amp; Torres Strait Islander Programs consist of the following elements:</t>
  </si>
  <si>
    <t>Workforce (scholarships)</t>
  </si>
  <si>
    <t>Workforce (traineeships)</t>
  </si>
  <si>
    <t>Rural Pharmacy Workforce Program consists of the following elements:</t>
  </si>
  <si>
    <t>Rural Pharmacist Pre-Reg Inc Allowance Pharmacy - Intern Training Allowance</t>
  </si>
  <si>
    <t>Emergency Locum Service</t>
  </si>
  <si>
    <t>Undergraduate Scholarship Internship Pharmacy - Student Placement</t>
  </si>
  <si>
    <t xml:space="preserve">Undergraduate Pharmacy-Scholarship Scheme         </t>
  </si>
  <si>
    <t>CPE - Continuing Professional Education Allowance</t>
  </si>
  <si>
    <t>Pharmacy - Rural Administration Support</t>
  </si>
  <si>
    <t>Rural Pharmacy - Mentor Scheme</t>
  </si>
  <si>
    <t xml:space="preserve">Post Intern Incentive Allowance          </t>
  </si>
  <si>
    <t xml:space="preserve">Undergraduate Scholarship Internship - Intern Incentive Allowance                  </t>
  </si>
  <si>
    <t>RPLO</t>
  </si>
  <si>
    <t>Component</t>
  </si>
  <si>
    <t>Expenditure</t>
  </si>
  <si>
    <t>Pharmacy remuneration</t>
  </si>
  <si>
    <t>Wholesale remuneration</t>
  </si>
  <si>
    <t>Community Services Obligation (CSO)</t>
  </si>
  <si>
    <t>1. Details on how the above figures were identified are provided in the accompanying data tables.  The above summary figures should be read in conjunction with the notes provided against each data table.</t>
  </si>
  <si>
    <t>CSO funding pool</t>
  </si>
  <si>
    <t>CSO admin</t>
  </si>
  <si>
    <t>The CSO for pharmaceutical wholesalers helps to ensure there are arrangements in place for all Australians to have access to PBS medicines, via their community pharmacy, in a timely manner.</t>
  </si>
  <si>
    <t>*** The patient contribution does not include the effect of the $1 PBS patient co-payment discount.</t>
  </si>
  <si>
    <t>** Average Price is Total Cost divided by PBS Subsidised Prescriptions.</t>
  </si>
  <si>
    <t>Section 85 only, including Drs Bag, excluding under co-payment prescriptions</t>
  </si>
  <si>
    <t>ALIMENTARY TRACT AND METABOLISM</t>
  </si>
  <si>
    <t>BLOOD AND BLOOD FORMING ORGANS</t>
  </si>
  <si>
    <t>CARDIOVASCULAR SYSTEM</t>
  </si>
  <si>
    <t>DERMATOLOGICALS</t>
  </si>
  <si>
    <t>GENITO URINARY SYSTEM AND SEX HORMONES</t>
  </si>
  <si>
    <t>SYSTEMIC HORMONAL PREPARATIONS, EXCL. SEX HORMONES AND INSULINS</t>
  </si>
  <si>
    <t>ANTIINFECTIVES FOR SYSTEMIC USE</t>
  </si>
  <si>
    <t>ANTINEOPLASTIC AND IMMUNOMODULATING AGENTS</t>
  </si>
  <si>
    <t>MUSCULO-SKELETAL SYSTEM</t>
  </si>
  <si>
    <t>NERVOUS SYSTEM</t>
  </si>
  <si>
    <t>ANTIPARASITIC PRODUCTS, INSECTICIDES AND REPELLENTS</t>
  </si>
  <si>
    <t>RESPIRATORY SYSTEM</t>
  </si>
  <si>
    <t>SENSORY ORGANS</t>
  </si>
  <si>
    <t>VARIOUS</t>
  </si>
  <si>
    <t>Discounted</t>
  </si>
  <si>
    <t>Non-Discounted</t>
  </si>
  <si>
    <t>$1.00</t>
  </si>
  <si>
    <t>Section 85 and Section 100, including Drs Bag, excluding under co-payment prescriptions</t>
  </si>
  <si>
    <t>Concessional Non-Safety Net</t>
  </si>
  <si>
    <t>Concessional Safety Net</t>
  </si>
  <si>
    <t>General  Non-Safety Net</t>
  </si>
  <si>
    <t>General  Safety Net</t>
  </si>
  <si>
    <t>Doctors Bag</t>
  </si>
  <si>
    <t>Repatriation Non-Safety Net</t>
  </si>
  <si>
    <t>Repatriation Safety Net</t>
  </si>
  <si>
    <t>Jul</t>
  </si>
  <si>
    <t>Aug</t>
  </si>
  <si>
    <t>Sep</t>
  </si>
  <si>
    <t>Oct</t>
  </si>
  <si>
    <t>Nov</t>
  </si>
  <si>
    <t>Dec</t>
  </si>
  <si>
    <t>Jan</t>
  </si>
  <si>
    <t>Feb</t>
  </si>
  <si>
    <t>Mar</t>
  </si>
  <si>
    <t>Apr</t>
  </si>
  <si>
    <t>May</t>
  </si>
  <si>
    <t>Jun</t>
  </si>
  <si>
    <t>VIC</t>
  </si>
  <si>
    <t>QLD</t>
  </si>
  <si>
    <t>TAS</t>
  </si>
  <si>
    <t>PRESCRIPTIONS</t>
  </si>
  <si>
    <t>GENERAL</t>
  </si>
  <si>
    <t>PENSIONER</t>
  </si>
  <si>
    <t>CONC</t>
  </si>
  <si>
    <t>S/NET</t>
  </si>
  <si>
    <t>DRS BAG</t>
  </si>
  <si>
    <t>TOTAL -</t>
  </si>
  <si>
    <t>ALL PRESCRIPTIONS</t>
  </si>
  <si>
    <t>Notes</t>
  </si>
  <si>
    <t>Safety Net</t>
  </si>
  <si>
    <t xml:space="preserve"> prescriptions and 'new' (post 1/11/90) concessional category</t>
  </si>
  <si>
    <t>is in both pensioner and s/net categories</t>
  </si>
  <si>
    <t>CONCESSIONAL</t>
  </si>
  <si>
    <t xml:space="preserve">TOTAL </t>
  </si>
  <si>
    <t>TOTAL-</t>
  </si>
  <si>
    <t>NSN</t>
  </si>
  <si>
    <t>S/Net 1</t>
  </si>
  <si>
    <t>S/NET 2</t>
  </si>
  <si>
    <t>2008-09</t>
  </si>
  <si>
    <t>2009-10</t>
  </si>
  <si>
    <t>2010-11</t>
  </si>
  <si>
    <t>2011-12</t>
  </si>
  <si>
    <t>2012-13</t>
  </si>
  <si>
    <t>New Series</t>
  </si>
  <si>
    <t>TOTAL  PBS</t>
  </si>
  <si>
    <t>MISC and S100</t>
  </si>
  <si>
    <t>TOTAL -
ALL PRESCRIPTIONS</t>
  </si>
  <si>
    <t>S/Net</t>
  </si>
  <si>
    <t>CONC:  Concessional</t>
  </si>
  <si>
    <t>S/NET: Safety Net</t>
  </si>
  <si>
    <t>PENSIONER: Before 1 November 1990 pensioners received PBS drugs free of charge.</t>
  </si>
  <si>
    <t>NSN: Non Safety Net</t>
  </si>
  <si>
    <t>S/NET 1, S/NET 2: Between 1991 and 1993 there were 2 tiers in the general safety net.  Some prescriptions supplied during this period were processed in 1994 or after and the two tier structure applied to these.</t>
  </si>
  <si>
    <t>GOVERNMENT EXPENDITURE       -$-</t>
  </si>
  <si>
    <t>HOSP &amp;</t>
  </si>
  <si>
    <t>TOTAL GOVT</t>
  </si>
  <si>
    <t>PATIENT CONTRIBUTION</t>
  </si>
  <si>
    <t>TOTAL COST</t>
  </si>
  <si>
    <t>TOTAL with</t>
  </si>
  <si>
    <t>YEAR</t>
  </si>
  <si>
    <t>GEN</t>
  </si>
  <si>
    <t>PENS</t>
  </si>
  <si>
    <t>SAFETY NET</t>
  </si>
  <si>
    <t>SUB TOTAL</t>
  </si>
  <si>
    <t>MISC</t>
  </si>
  <si>
    <t>COST</t>
  </si>
  <si>
    <t>CON</t>
  </si>
  <si>
    <t>S.100 &amp; Misc</t>
  </si>
  <si>
    <t>Note</t>
  </si>
  <si>
    <t xml:space="preserve">  and free safety net introduced for all Concessionals</t>
  </si>
  <si>
    <t>GENERAL-NSN</t>
  </si>
  <si>
    <t>GEN S/Net 1</t>
  </si>
  <si>
    <t>GEN S/Net 2</t>
  </si>
  <si>
    <t>TOTAL GEN</t>
  </si>
  <si>
    <t>CONC - NSN</t>
  </si>
  <si>
    <t>CONC S/Net</t>
  </si>
  <si>
    <t>TOTAL CONC</t>
  </si>
  <si>
    <t>MISC and</t>
  </si>
  <si>
    <t>FOR PBS</t>
  </si>
  <si>
    <t>SECT 100</t>
  </si>
  <si>
    <t>GOVT EXP</t>
  </si>
  <si>
    <t>PATIENT CONTRIBUTION       -$-</t>
  </si>
  <si>
    <t>FOR PRESCRIPTIONS</t>
  </si>
  <si>
    <t xml:space="preserve"> </t>
  </si>
  <si>
    <t>CONC: Concessional</t>
  </si>
  <si>
    <t>S/Net: Safety Net</t>
  </si>
  <si>
    <t>MISC and SECT 100: Drugs provided through special programs and hospitals; Section 100 drugs.</t>
  </si>
  <si>
    <t>GEN: General</t>
  </si>
  <si>
    <t>HOSP &amp; MISC: Drugs provided through special programs and hospitals; Section 100 drugs.</t>
  </si>
  <si>
    <t>PENS: Before 1 November 1990 pensioners received PBS drugs free of charge.</t>
  </si>
  <si>
    <t>GEN S/Net</t>
  </si>
  <si>
    <t>-</t>
  </si>
  <si>
    <t>TOTAL GOVT EXP</t>
  </si>
  <si>
    <t>TOTAL COST *</t>
  </si>
  <si>
    <t>3. Rural Pharmacy Workforce Program, Medication Management services, Medication Adherence Services and Aboriginal and Torres Strait Islander Programs are made up of multiple elements, as per the following tables.</t>
  </si>
  <si>
    <t>Population**</t>
  </si>
  <si>
    <t>PBS S85 Subsidised Scripts per Capita</t>
  </si>
  <si>
    <t>PBS (S85 + S100) Subsidised Scripts per Capita</t>
  </si>
  <si>
    <t>PBS S85 Govt Cost per Capita</t>
  </si>
  <si>
    <t>PBS (S85 + S100) Govt Cost per Capita</t>
  </si>
  <si>
    <t>PBS (S85 + S100) Subsidised Scripts Percentage</t>
  </si>
  <si>
    <t>PBS (S85 + S100) Govt Cost Percentage</t>
  </si>
  <si>
    <t>PBS S85 subsidised prescriptions</t>
  </si>
  <si>
    <t>Total Cost (S85 + S100)*</t>
  </si>
  <si>
    <t>PBS (S85 + S100) subsidised prescriptions</t>
  </si>
  <si>
    <t>Government Cost (S85 only)</t>
  </si>
  <si>
    <t>ATC Level 2 Code</t>
  </si>
  <si>
    <t>Under co-payment Prescriptions</t>
  </si>
  <si>
    <t>Total PBS Prescriptions</t>
  </si>
  <si>
    <t>Patient Contribution (Subsidised Prescriptions only) ***</t>
  </si>
  <si>
    <t xml:space="preserve">2. The Electronic Prescription Fees (EPF) program expenditure is separately reported in Table 17 of the report.
</t>
  </si>
  <si>
    <t>Average Price**</t>
  </si>
  <si>
    <t>Prescriptions Change</t>
  </si>
  <si>
    <t>This data reflects the current definitions of Section 100 programs as published on www.pbs.gov.au.</t>
  </si>
  <si>
    <t>Number of Public Hospitals (Pharmaceutical Reforms)</t>
  </si>
  <si>
    <t>Number of Private Hospitals</t>
  </si>
  <si>
    <t>Under Co-payment Prescriptions</t>
  </si>
  <si>
    <t>Section 85 and Section 100, excluding Drs Bag and including under co-payment prescriptions</t>
  </si>
  <si>
    <t>*** The patient contribution includes the cost to the patient for PBS subsidised prescriptions.  The patient contribution does not include the effect of the $1 PBS patient co-payment discount.</t>
  </si>
  <si>
    <t>TOTAL EXP **</t>
  </si>
  <si>
    <t>2018-19</t>
  </si>
  <si>
    <t>Government Cost (S85 + S100)</t>
  </si>
  <si>
    <t>Pharmacy Program administration fees</t>
  </si>
  <si>
    <t>*Individual S100 programs are shown in Table 1(b).</t>
  </si>
  <si>
    <t>Professional programs</t>
  </si>
  <si>
    <t>2. Professional programs and CSO figures are accrual based, as the data used to identify the amounts are based on SAP records, which is an accrual based system.</t>
  </si>
  <si>
    <t>MISC and SECT 100: Section 100 programs.</t>
  </si>
  <si>
    <t>MISC and SECT 100: Section 100 programs, other ungrouped expenditure</t>
  </si>
  <si>
    <t>* Total Cost includes cost to the patient and cost to the Government for PBS Subsidised Prescriptions.</t>
  </si>
  <si>
    <t xml:space="preserve">* Total Cost includes cost to the patient and cost to the Government for PBS Subsidised Prescriptions. </t>
  </si>
  <si>
    <t>* Total Cost includes cost to the patient and cost to the Government for PBS Subsidised Prescriptions (S85 + S100 prescriptions).</t>
  </si>
  <si>
    <t>* Total Cost includes cost to the patient and cost to the Government for PBS (S85 + S100) subsidised prescriptions.</t>
  </si>
  <si>
    <t>Total cost for Section 85 (Patient payment + Government benefit)</t>
  </si>
  <si>
    <t>Total PBS Expenditure, Section 85, Section 100 and Drs Bag (Patient payment + Government benefit)</t>
  </si>
  <si>
    <t>2017-18</t>
  </si>
  <si>
    <t>Growth Hormone</t>
  </si>
  <si>
    <t xml:space="preserve">  </t>
  </si>
  <si>
    <t>Chemotherapy (EFC &amp; Chemotherapy-related)</t>
  </si>
  <si>
    <t>*** The patient contribution includes the cost to the patient for PBS subsidised prescriptions. The patient contribution does not include the effect of the $1 PBS patient co-payment discount.</t>
  </si>
  <si>
    <t>** Derived Ex-Manufacturer Sales is derived by subtracting the Wholesale Margin amount from the Price to Pharmacist for Dispensed Quantity (per script).</t>
  </si>
  <si>
    <t>^ Some of the usage may be for treating other conditions.</t>
  </si>
  <si>
    <t>^^ Excludes PBS items that are not for cancer treatment.</t>
  </si>
  <si>
    <t>Section 85 and Section 100, excluding Drs Bag and excluding under co-payment prescriptions</t>
  </si>
  <si>
    <t>Section 85 and Section 100, including Drs Bag and under co-payment prescriptions</t>
  </si>
  <si>
    <t xml:space="preserve">Section 85 and Section 100, including under co-payment prescriptions and Drs Bag </t>
  </si>
  <si>
    <t>Section 85 and Section 100 excluding Efficient Funding of Chemotherapy items, including Drs Bag and under co-payment prescriptions</t>
  </si>
  <si>
    <r>
      <t>Number of brands listed on the PBS</t>
    </r>
    <r>
      <rPr>
        <vertAlign val="superscript"/>
        <sz val="11"/>
        <color theme="1"/>
        <rFont val="Calibri"/>
        <family val="2"/>
        <scheme val="minor"/>
      </rPr>
      <t>(a)</t>
    </r>
  </si>
  <si>
    <r>
      <t>Number of brands with a premium</t>
    </r>
    <r>
      <rPr>
        <vertAlign val="superscript"/>
        <sz val="11"/>
        <color theme="1"/>
        <rFont val="Calibri"/>
        <family val="2"/>
        <scheme val="minor"/>
      </rPr>
      <t>(a)</t>
    </r>
  </si>
  <si>
    <r>
      <t>Weighted average brand premium</t>
    </r>
    <r>
      <rPr>
        <vertAlign val="superscript"/>
        <sz val="11"/>
        <color theme="1"/>
        <rFont val="Calibri"/>
        <family val="2"/>
        <scheme val="minor"/>
      </rPr>
      <t>(b)</t>
    </r>
  </si>
  <si>
    <t xml:space="preserve">Section 85, including under co-payment medicines </t>
  </si>
  <si>
    <r>
      <t>* The current Community Pharmacy Agreement is the 7</t>
    </r>
    <r>
      <rPr>
        <i/>
        <vertAlign val="superscript"/>
        <sz val="11"/>
        <color theme="1"/>
        <rFont val="Calibri"/>
        <family val="2"/>
        <scheme val="minor"/>
      </rPr>
      <t>th</t>
    </r>
    <r>
      <rPr>
        <i/>
        <sz val="11"/>
        <color theme="1"/>
        <rFont val="Calibri"/>
        <family val="2"/>
        <scheme val="minor"/>
      </rPr>
      <t xml:space="preserve"> CPA.</t>
    </r>
  </si>
  <si>
    <t>Section 85 and Section 100, excluding Drs Bag and under co-payment prescriptions</t>
  </si>
  <si>
    <t>Section 85 and S100, including Drs Bag and under co-payment prescriptions</t>
  </si>
  <si>
    <t>PBS Section 85 and S100 and RPBS items for DVA patients, excluding under co-payment prescriptions</t>
  </si>
  <si>
    <t>Note:</t>
  </si>
  <si>
    <t xml:space="preserve">      Small cells with counts less than 6 are suppressed and removed from the total.</t>
  </si>
  <si>
    <t>Total Including Revenue</t>
  </si>
  <si>
    <t>0.50 - &lt; $1.00</t>
  </si>
  <si>
    <t>&lt; 50c</t>
  </si>
  <si>
    <t>Section 85 and S100, including Drs Bag and excluding under co-payment prescriptions</t>
  </si>
  <si>
    <t>Total (Over and Under Co‐payment)</t>
  </si>
  <si>
    <t>2021-22</t>
  </si>
  <si>
    <t xml:space="preserve"> 2021-22</t>
  </si>
  <si>
    <t>Quality Use of Medicines (QUM)</t>
  </si>
  <si>
    <t>Indigenous Dose Administration Aids</t>
  </si>
  <si>
    <t>Dose Administration Aids</t>
  </si>
  <si>
    <t>Staged Supply</t>
  </si>
  <si>
    <t>Indigenous Health Services Pharmacy Support Program (IHSPS)</t>
  </si>
  <si>
    <t>Medication Program for Homeless People</t>
  </si>
  <si>
    <t>2019-20</t>
  </si>
  <si>
    <t>Note: From 2016-17, the data is reported by the date that a prescription was supplied.  Prior to this, prescriptions were reported by the date that they were processed by Services Australia.</t>
  </si>
  <si>
    <t>From 1991-92 all figures are sourced from Services Australia processing where available</t>
  </si>
  <si>
    <t>From 2016-17, the data is reported by the date that a prescription was supplied.  Prior to this, Government expenditure and patient contributions were reported by the date that the prescriptions were processed by Services Australia.</t>
  </si>
  <si>
    <t>Miscellaneous and section 100 expenditure sourced from Department of Health and Aged Care and Services Australia payments</t>
  </si>
  <si>
    <t xml:space="preserve">       -miscellaneous and section 100 expenditure sourced from Department of Health and Aged Care and Services Australia payments</t>
  </si>
  <si>
    <t>Expense figures refer to payments made through the Services Australia and directly from the Department of Health and Aged Care Financial Journaling System.</t>
  </si>
  <si>
    <t>3. The pharmacy remuneration figure is on a cash basis, as the data used to identify this amount was based on the Line by Line (LBL) data set Department of Health and Aged Care receives from Services Australia.  It was not possible to use the SAP data (accrual basis) for this component, as SAP data does not provide the breakdown between medicine cost and pharmacy remuneration cost elements, whereas the LBL does.</t>
  </si>
  <si>
    <t>Administration of the CSO funding pool is conducted by the Australian Healthcare Associates under contract to the Department of Health and Aged Care.</t>
  </si>
  <si>
    <t>Section 85 and Section 100, excluding under co-payment prescriptions</t>
  </si>
  <si>
    <t>Opiate Dependence Treatment Program*</t>
  </si>
  <si>
    <r>
      <t xml:space="preserve">Prescriptions (millions) dispensed on the PBS </t>
    </r>
    <r>
      <rPr>
        <vertAlign val="superscript"/>
        <sz val="11"/>
        <color theme="1"/>
        <rFont val="Calibri"/>
        <family val="2"/>
        <scheme val="minor"/>
      </rPr>
      <t>(c)</t>
    </r>
  </si>
  <si>
    <t>% of prescriptions dispensed with a brand premium</t>
  </si>
  <si>
    <t>1991-92</t>
  </si>
  <si>
    <t>1992-93</t>
  </si>
  <si>
    <t>1993-94</t>
  </si>
  <si>
    <t>1994-95</t>
  </si>
  <si>
    <t>1995-96</t>
  </si>
  <si>
    <t>1996-97</t>
  </si>
  <si>
    <t>1997-98</t>
  </si>
  <si>
    <t>1998-99</t>
  </si>
  <si>
    <t>1999-00</t>
  </si>
  <si>
    <t>2000-01</t>
  </si>
  <si>
    <t>2001-02</t>
  </si>
  <si>
    <t>2002-03</t>
  </si>
  <si>
    <t>2003-04</t>
  </si>
  <si>
    <t>2004-05</t>
  </si>
  <si>
    <t>2005-06</t>
  </si>
  <si>
    <t>2006-07</t>
  </si>
  <si>
    <t>2007-08</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</si>
  <si>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</si>
  <si>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</si>
  <si>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</si>
  <si>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</si>
  <si>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</si>
  <si>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</si>
  <si>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</si>
  <si>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</si>
  <si>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</si>
  <si>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</si>
  <si>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</si>
  <si>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</si>
  <si>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</si>
  <si>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</si>
  <si>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</si>
  <si>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</si>
  <si>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</si>
  <si>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</si>
  <si>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</si>
  <si>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</si>
  <si>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</si>
  <si>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</si>
  <si>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</si>
  <si>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</si>
  <si>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</si>
  <si>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</si>
  <si>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</si>
  <si>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</si>
  <si>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</si>
  <si>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</si>
  <si>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</si>
  <si>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</si>
  <si>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</si>
  <si>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</si>
  <si>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</si>
  <si>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</si>
  <si>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</si>
  <si>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</si>
  <si>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</si>
  <si>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</si>
  <si>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</si>
  <si>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</si>
  <si>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</si>
  <si>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-Dr's Bag prior to 1990-91 included in General, from</t>
  </si>
  <si>
    <t>1990-91 included in miscellaneous expenditure</t>
  </si>
  <si>
    <t>-For 1990-91 Concessional includes 'old' (prior to 1/11/90)</t>
  </si>
  <si>
    <t>Prior to 1990-91 S/net for Gen &amp; Concess is</t>
  </si>
  <si>
    <t xml:space="preserve">included in pensioner. In 1990-91 free s/net </t>
  </si>
  <si>
    <t>-Free Pensioner category removed from 1 Nov 1990, $2.50 copayment</t>
  </si>
  <si>
    <t>-Dr's Bag prior to 1990-91 included in General</t>
  </si>
  <si>
    <t xml:space="preserve">  from 1990-91 ($12,255,895) included in Misc</t>
  </si>
  <si>
    <t>-For Gen &amp; Conc prior to 1990-91 is included in Pensioner</t>
  </si>
  <si>
    <t xml:space="preserve">-For 1990-91 S/net includes both pre &amp; post 1/11/90 free Snet </t>
  </si>
  <si>
    <t>-Gen S/net 1 included in Concess in 1990-91</t>
  </si>
  <si>
    <t>-Gen S/net 2 (free)  1 Jan 1991 to 31 Dec 1993</t>
  </si>
  <si>
    <t>note-  from 1991-92 all figures are sourced from the Services Australia processing where available</t>
  </si>
  <si>
    <t>Doctor's Bag   -  $  -     (included in miscellaneous from 1990-91)</t>
  </si>
  <si>
    <t>DOCTOR'S BAG   -  $  -     (included in miscellaneous from 1990-91)</t>
  </si>
  <si>
    <t>2022-23</t>
  </si>
  <si>
    <t xml:space="preserve"> 2022-23</t>
  </si>
  <si>
    <t>Table 3(a): PBS Section 85 Subsidised Prescriptions, Government Cost, Patient Contribution and Average Price, 2022-23</t>
  </si>
  <si>
    <t>Table 3(b): PBS Subsidised Prescriptions, Government Cost, Patient Contribution and Average Price, 2022-23</t>
  </si>
  <si>
    <t>Table 4: PBS Subsidised Prescriptions by Pharmacy State, 2022-23</t>
  </si>
  <si>
    <t>Table 5(a): Top 50 PBS Drugs (by Active Ingredient) Sorted by Highest Government Cost, 2022-23</t>
  </si>
  <si>
    <t>Table 5(b): Top 50 PBS Drugs (by Active Ingredient) Sorted by Highest Subsidised Prescriptions, 2022-23</t>
  </si>
  <si>
    <t>Table 5(c):  Top 25 PBS Antineoplastic Drugs (by Active Ingredient) Sorted by Highest Government Cost, 2022-23</t>
  </si>
  <si>
    <t>Table 5(d): Top 25 PBS Biological Products and Medicines Sorted by Highest Government Cost, 2022-23</t>
  </si>
  <si>
    <t>Table 7: Top 50 ATC Level 2 Drug Groups Sorted by Highest Total Prescription Volume, 2022-23</t>
  </si>
  <si>
    <t>Table 12(a):  Top 20 Responsible Persons by Total Cost, 2022-23</t>
  </si>
  <si>
    <t>Table 12(b):  Top 20 Responsible Persons by PBS Subsidised Prescriptions, 2022-23</t>
  </si>
  <si>
    <t>Table 12(c):  Top 20 Responsible Persons by Total PBS Prescriptions, 2022-23</t>
  </si>
  <si>
    <t>Table 15(a) PBS/RPBS prescriptions dispensed by Community Pharmacies, 2022-23</t>
  </si>
  <si>
    <t>Table 15(b) PBS/RPBS prescriptions by Discount Range dispensed by Community Pharmacies, 2022-23</t>
  </si>
  <si>
    <t>Under the Seventh CPA there were a range of professional programs and services delivered by community pharmacy and pharmacists to support the primary health care needs of consumers.  The following table details the funds spent on these programs under the 7CPA in 2022-23 by relevant categories.</t>
  </si>
  <si>
    <t>Table 21(a): Historical Pharmaceutical Benefits Scheme Prescriptions (1948-49 to 2022-23)</t>
  </si>
  <si>
    <t>Table 21(a): Historical Pharmaceutical Benefits Scheme Prescriptions (1948-49 to 2022-23) Continued</t>
  </si>
  <si>
    <t>Table 21(b): Historical Pharmaceutical Benefits Scheme Expenditure (1948-49 to 2022-23)</t>
  </si>
  <si>
    <t>Table 21(b): Historical Pharmaceutical Benefits Scheme Expenditure (1948-49 to 2022-23) Continued</t>
  </si>
  <si>
    <t>Table 21(b): Pharmaceutical Benefits Scheme History - Government Expenditure &amp; Patient Contribution, 1948-49 to 2022-23 Continued</t>
  </si>
  <si>
    <t>Table 1(a):  PBS Expense on an Accrual Accounting Basis, 2021-22 and 2022-23</t>
  </si>
  <si>
    <t>Table 1(b): PBS Section 100 Programs on an Accrual Accounting Basis, 2021-22 and 2022-23</t>
  </si>
  <si>
    <t>Table 2(a): PBS Prescriptions, 2021-22 and 2022-23</t>
  </si>
  <si>
    <t>Table 2(b): PBS Government Cost, 2021-22 and 2022-23</t>
  </si>
  <si>
    <t>Table 2(c): RPBS and PBS Subsidised Prescriptions for DVA patients, 2021-22 and 2022-23</t>
  </si>
  <si>
    <t>Table 2(d): RPBS and PBS Government Cost for DVA patients, 2021-22 and 2022-23</t>
  </si>
  <si>
    <t>Table 3(c): PBS Prescriptions, Government Cost, Patient Contribution and Average Price by Month of Supply, 2021-22 and 2022-23</t>
  </si>
  <si>
    <t>Table 9(a): Top 35 Drugs Sorted by Highest Change to Government Cost, 2021-22 and 2022-23</t>
  </si>
  <si>
    <t>Table 9(b): Top 35 Drugs Sorted by Highest Change to Subsidised Script Volume, 2021-22 and 2022-23</t>
  </si>
  <si>
    <t>ATC4 Name</t>
  </si>
  <si>
    <t>Table 6(a): Top 50 PBS Drugs (by Active Ingredient) Sorted by Highest Total Prescription Volume, 2022-23</t>
  </si>
  <si>
    <t>Age group</t>
  </si>
  <si>
    <t>Patient sex</t>
  </si>
  <si>
    <t>ATC Level 1 Group</t>
  </si>
  <si>
    <t>Total Expenditure Generic Percentage</t>
  </si>
  <si>
    <t>Total Prescriptions Generic Percentage</t>
  </si>
  <si>
    <t>Table 13: Number of PBS Approved Suppliers, 30 June 2023</t>
  </si>
  <si>
    <t>(a) A brand is defined as a unique combination of ‘brand name’ and ‘form and strength’ as at June 2023 PBS Schedule. Note this differs from cover page figure which includes Drs Bag.</t>
  </si>
  <si>
    <t>2020-21</t>
  </si>
  <si>
    <t>Doctor's Bag**</t>
  </si>
  <si>
    <t>*In 2022-23 dispensing of COVID-19 therapies MOLNUPIRAVIR and NIRMATRELVIR (&amp;) RITONAVIR through doctor's bag cost the government over $60m</t>
  </si>
  <si>
    <t>Prescription basis</t>
  </si>
  <si>
    <t>PBS prescriptions</t>
  </si>
  <si>
    <t>Section 85 and Section 100, including under co-payment prescriptions and excluding Drs Bag</t>
  </si>
  <si>
    <t>Section 85 and Section 100 including Drs Bag and under co-payment prescriptions*</t>
  </si>
  <si>
    <t xml:space="preserve">the Australian Government, from 1 April 2012, with data on PBS prescriptions that are priced below the general copayment level (under copayment). </t>
  </si>
  <si>
    <t>Details of the legislation enacted on 23 November 2010 can be found in the National Health Amendment (Pharmaceutical Benefits Scheme) Act 2010.</t>
  </si>
  <si>
    <t>Table 16(a): PBS/RPBS Medicines Supplied under Continued Dispensing by ATC Level 1 and Dispensing Pharmacy State, 2022-23</t>
  </si>
  <si>
    <t>Table 16(b): PBS/RPBS Continued Dispensing Medicines Government Cost by ATC Level 1 and Dispensing Pharmacy State, 2022-23</t>
  </si>
  <si>
    <t>Table 14(a): PBS Brand Premiums, 2022-23</t>
  </si>
  <si>
    <t>Table 14(b): Electronic PBS Prescriptions, 2022-23</t>
  </si>
  <si>
    <t>Doctors Bag*</t>
  </si>
  <si>
    <t>**Population 31 December 2022, Source: ABS Publication 3101.04</t>
  </si>
  <si>
    <t xml:space="preserve">The figures in tables 2(c) and 2(d) will be different than figures currently published in the DVA Annual Report, as expenditure changes due to allowable </t>
  </si>
  <si>
    <t>pharmacy claim adjustments, and processing of historical or delayed claiming by providers.</t>
  </si>
  <si>
    <t>1. For the Programs administration arrangements for 2022-23 the total funding provided to the Pharmacy Programs Administrator (i.e Australian Healthcare Associates) was $267,607,140. Of this, $8,280,421 (GST excl) was provided to the Pharmacy Programs Administrator for the purpose of Pharmacy Program administration fees. This means the Pharmacy Programs Administrator administration fees was 3.09% of the total funds.</t>
  </si>
  <si>
    <t>Table 5(e):  Top 50 PBS Brands Sorted by Highest Government Cost, 2022-23</t>
  </si>
  <si>
    <t>Brand Name</t>
  </si>
  <si>
    <t>Table 5(f): Top 50 PBS Brands Sorted by Highest Subsidised Prescriptions, 2022-23</t>
  </si>
  <si>
    <t>Table 5(g):  Biosimilar Products and Medicines (excluding EFC) Sorted by Highest Government Cost, 2022-23</t>
  </si>
  <si>
    <t>**In 2022-23 dispensing of COVID-19 therapies MOLNUPIRAVIR and NIRMATRELVIR (&amp;) RITONAVIR through doctor's bag cost the government over $60m</t>
  </si>
  <si>
    <t>* There has been an increase in ODTP expenditure since the listing of long acting injectable buprenorphine injection formulations in 2019. 2022-23 shows a continuation in increase although smaller than seen in 2020-21.</t>
  </si>
  <si>
    <t>Closing the Gap (CTG) PBS Co-payment Program</t>
  </si>
  <si>
    <t>Figure 1: PBS Expenditure and Prescription Volume, 2001-02 to 2022-23</t>
  </si>
  <si>
    <t xml:space="preserve">      Continued Dispensing Emergency Measures ended on 30 June 2022 (end of previous financial year)</t>
  </si>
  <si>
    <r>
      <t>*Amendments to the Commonwealth of Australia National Health Act 1953  have been enacted that require</t>
    </r>
    <r>
      <rPr>
        <sz val="11"/>
        <rFont val="Calibri"/>
        <family val="2"/>
        <scheme val="minor"/>
      </rPr>
      <t>d</t>
    </r>
    <r>
      <rPr>
        <sz val="11"/>
        <color theme="1"/>
        <rFont val="Calibri"/>
        <family val="2"/>
        <scheme val="minor"/>
      </rPr>
      <t xml:space="preserve"> approved suppliers of Pharmaceutical Benefits Scheme (PBS) medicines to provide</t>
    </r>
  </si>
  <si>
    <t>Table 11:  PBS Prescriptions and Government Cost by Formulary, 2022-23</t>
  </si>
  <si>
    <t>Table 10(a):  PBS Generic Prescriptions per ATC level 1, 2022-23</t>
  </si>
  <si>
    <t>Table 10(b):  PBS Generic Prescriptions Percentage Share by ATC level 1, 2022-23</t>
  </si>
  <si>
    <t>&lt; 0.01%</t>
  </si>
  <si>
    <t xml:space="preserve">Section 85 and Section 100, excluding Efficient Funding of Chemotherapy items, including under co-payment prescriptions and Drs Bag </t>
  </si>
  <si>
    <t>Tables 10(a) and 10(b) Excludes non-therapeutic products (ATC V04 diagnostic agents, V06 general nutrients and V07 all other non-therapeutic products)</t>
  </si>
  <si>
    <t>&lt; 0.1%</t>
  </si>
  <si>
    <t>Total Expenditure</t>
  </si>
  <si>
    <t>Approximately 1.2% of all prescriptions are excluded due to unknown patient demographic details</t>
  </si>
  <si>
    <t>Table 6(b): Top 10 PBS Drugs (by Active Ingredient) per age group and patient gender*, Sorted by Highest Total Prescription Volume, 2022-23</t>
  </si>
  <si>
    <t xml:space="preserve">*Reported gender is sourced from Services Australia, gender options other than M or F are added as a note to the personal record. </t>
  </si>
  <si>
    <t>DoHAC does not have access to personal records.</t>
  </si>
  <si>
    <t>MOLNUPIRAVIR</t>
  </si>
  <si>
    <t>ELEXACAFTOR + TEZACAFTOR + IVACAFTOR (&amp;)
IVACAFTOR</t>
  </si>
  <si>
    <t>AFLIBERCEPT</t>
  </si>
  <si>
    <t>PEMBROLIZUMAB</t>
  </si>
  <si>
    <t>NIVOLUMAB</t>
  </si>
  <si>
    <t>USTEKINUMAB</t>
  </si>
  <si>
    <t>NIRMATRELVIR (&amp;) RITONAVIR</t>
  </si>
  <si>
    <t>APIXABAN</t>
  </si>
  <si>
    <t>ADALIMUMAB</t>
  </si>
  <si>
    <t>DENOSUMAB</t>
  </si>
  <si>
    <t>DUPILUMAB</t>
  </si>
  <si>
    <t>OCRELIZUMAB</t>
  </si>
  <si>
    <t>LENALIDOMIDE</t>
  </si>
  <si>
    <t>UPADACITINIB</t>
  </si>
  <si>
    <t>RANIBIZUMAB</t>
  </si>
  <si>
    <t>IPILIMUMAB</t>
  </si>
  <si>
    <t>GLECAPREVIR + PIBRENTASVIR</t>
  </si>
  <si>
    <t>SOFOSBUVIR + VELPATASVIR</t>
  </si>
  <si>
    <t>SEMAGLUTIDE</t>
  </si>
  <si>
    <t>OSIMERTINIB</t>
  </si>
  <si>
    <t>RIVAROXABAN</t>
  </si>
  <si>
    <t>ATEZOLIZUMAB</t>
  </si>
  <si>
    <t>DARATUMUMAB</t>
  </si>
  <si>
    <t>FERRIC CARBOXYMALTOSE</t>
  </si>
  <si>
    <t>VEDOLIZUMAB</t>
  </si>
  <si>
    <t>GUSELKUMAB</t>
  </si>
  <si>
    <t>SACUBITRIL + VALSARTAN</t>
  </si>
  <si>
    <t>ENZALUTAMIDE</t>
  </si>
  <si>
    <t>BICTEGRAVIR + EMTRICITABINE + TENOFOVIR
ALAFENAMIDE</t>
  </si>
  <si>
    <t>IBRUTINIB</t>
  </si>
  <si>
    <t>ROSUVASTATIN</t>
  </si>
  <si>
    <t>ETANERCEPT</t>
  </si>
  <si>
    <t>INFLIXIMAB</t>
  </si>
  <si>
    <t>SECUKINUMAB</t>
  </si>
  <si>
    <t>PALBOCICLIB</t>
  </si>
  <si>
    <t>ATORVASTATIN</t>
  </si>
  <si>
    <t>LISDEXAMFETAMINE</t>
  </si>
  <si>
    <t>GOLIMUMAB</t>
  </si>
  <si>
    <t>DARBEPOETIN ALFA</t>
  </si>
  <si>
    <t>CLADRIBINE</t>
  </si>
  <si>
    <t>RIBOCICLIB</t>
  </si>
  <si>
    <t>PALIPERIDONE</t>
  </si>
  <si>
    <t>RUXOLITINIB</t>
  </si>
  <si>
    <t>VENETOCLAX</t>
  </si>
  <si>
    <t>BUDESONIDE + FORMOTEROL</t>
  </si>
  <si>
    <t>PANTOPRAZOLE</t>
  </si>
  <si>
    <t>RISANKIZUMAB</t>
  </si>
  <si>
    <t>ESOMEPRAZOLE</t>
  </si>
  <si>
    <t>DURVALUMAB</t>
  </si>
  <si>
    <t>FLUTICASONE PROPIONATE + SALMETEROL</t>
  </si>
  <si>
    <t>PERINDOPRIL</t>
  </si>
  <si>
    <t>METFORMIN</t>
  </si>
  <si>
    <t>AMLODIPINE</t>
  </si>
  <si>
    <t>PREGABALIN</t>
  </si>
  <si>
    <t>SALBUTAMOL</t>
  </si>
  <si>
    <t>IRBESARTAN</t>
  </si>
  <si>
    <t>TELMISARTAN</t>
  </si>
  <si>
    <t>CANDESARTAN</t>
  </si>
  <si>
    <t>SERTRALINE</t>
  </si>
  <si>
    <t>ESCITALOPRAM</t>
  </si>
  <si>
    <t>MIRTAZAPINE</t>
  </si>
  <si>
    <t>CEFALEXIN</t>
  </si>
  <si>
    <t>RAMIPRIL</t>
  </si>
  <si>
    <t>ATENOLOL</t>
  </si>
  <si>
    <t>OXYCODONE</t>
  </si>
  <si>
    <t>METOPROLOL TARTRATE</t>
  </si>
  <si>
    <t>PARACETAMOL + CODEINE</t>
  </si>
  <si>
    <t>VENLAFAXINE</t>
  </si>
  <si>
    <t>CLOPIDOGREL</t>
  </si>
  <si>
    <t>AMITRIPTYLINE</t>
  </si>
  <si>
    <t>BISOPROLOL</t>
  </si>
  <si>
    <t>PARACETAMOL</t>
  </si>
  <si>
    <t>DUTASTERIDE + TAMSULOSIN</t>
  </si>
  <si>
    <t>LERCANIDIPINE</t>
  </si>
  <si>
    <t>AMOXICILLIN</t>
  </si>
  <si>
    <t>RABEPRAZOLE</t>
  </si>
  <si>
    <t>PERINDOPRIL + AMLODIPINE</t>
  </si>
  <si>
    <t>SIMVASTATIN</t>
  </si>
  <si>
    <t>SITAGLIPTIN + METFORMIN</t>
  </si>
  <si>
    <t>FUROSEMIDE</t>
  </si>
  <si>
    <t>EMPAGLIFLOZIN</t>
  </si>
  <si>
    <t>DIAZEPAM</t>
  </si>
  <si>
    <t>GLICLAZIDE</t>
  </si>
  <si>
    <t>AMOXICILLIN + CLAVULANIC ACID</t>
  </si>
  <si>
    <t>PREDNISOLONE</t>
  </si>
  <si>
    <t>MELOXICAM</t>
  </si>
  <si>
    <t>IRBESARTAN + HYDROCHLOROTHIAZIDE</t>
  </si>
  <si>
    <t>DULOXETINE</t>
  </si>
  <si>
    <t>MACROGOL-3350 + SODIUM CHLORIDE +
BICARBONATE + POTASSIUM CHLORIDE</t>
  </si>
  <si>
    <t>OXYCODONE + NALOXONE</t>
  </si>
  <si>
    <t>DESVENLAFAXINE</t>
  </si>
  <si>
    <t>DARATUMUMAB^^</t>
  </si>
  <si>
    <t>PERTUZUMAB</t>
  </si>
  <si>
    <t>GOSERELIN^</t>
  </si>
  <si>
    <t>ABIRATERONE</t>
  </si>
  <si>
    <t>BEVACIZUMAB</t>
  </si>
  <si>
    <t>CEMIPLIMAB</t>
  </si>
  <si>
    <t>OBINUTUZUMAB</t>
  </si>
  <si>
    <t>ACALABRUTINIB</t>
  </si>
  <si>
    <t>LEUPRORELIN^^</t>
  </si>
  <si>
    <t>TRASTUZUMAB</t>
  </si>
  <si>
    <t>CABOZANTINIB</t>
  </si>
  <si>
    <t>DASATINIB</t>
  </si>
  <si>
    <t>NUSINERSEN</t>
  </si>
  <si>
    <t>INSULIN GLARGINE</t>
  </si>
  <si>
    <t>INSULIN DEGLUDEC +
INSULIN ASPART</t>
  </si>
  <si>
    <t>Lagevrio®</t>
  </si>
  <si>
    <t>Trikafta®</t>
  </si>
  <si>
    <t>ELEXACAFTOR + TEZACAFTOR +
IVACAFTOR (&amp;) IVACAFTOR</t>
  </si>
  <si>
    <t>Eylea®</t>
  </si>
  <si>
    <t>Stelara®</t>
  </si>
  <si>
    <t>Paxlovid®</t>
  </si>
  <si>
    <t>Eliquis®</t>
  </si>
  <si>
    <t>Dupixent®</t>
  </si>
  <si>
    <t>Prolia®</t>
  </si>
  <si>
    <t>Humira®</t>
  </si>
  <si>
    <t>Ocrevus®</t>
  </si>
  <si>
    <t>Revlimid®</t>
  </si>
  <si>
    <t>Rinvoq®</t>
  </si>
  <si>
    <t>Lucentis®</t>
  </si>
  <si>
    <t>Maviret®</t>
  </si>
  <si>
    <t>Epclusa®</t>
  </si>
  <si>
    <t>Ozempic®</t>
  </si>
  <si>
    <t>Tagrisso®</t>
  </si>
  <si>
    <t>Xarelto®</t>
  </si>
  <si>
    <t>Ferinject®</t>
  </si>
  <si>
    <t>Entyvio®</t>
  </si>
  <si>
    <t>Tremfya®</t>
  </si>
  <si>
    <t>Entresto®</t>
  </si>
  <si>
    <t>Xtandi®</t>
  </si>
  <si>
    <t>Darzalex SC®</t>
  </si>
  <si>
    <t>Biktarvy®</t>
  </si>
  <si>
    <t>BICTEGRAVIR + EMTRICITABINE +
TENOFOVIR ALAFENAMIDE</t>
  </si>
  <si>
    <t>Imbruvica®</t>
  </si>
  <si>
    <t>Cosentyx®</t>
  </si>
  <si>
    <t>Ibrance®</t>
  </si>
  <si>
    <t>Vyvanse®</t>
  </si>
  <si>
    <t>Simponi®</t>
  </si>
  <si>
    <t>Kisqali®</t>
  </si>
  <si>
    <t>Mavenclad®</t>
  </si>
  <si>
    <t>Jakavi®</t>
  </si>
  <si>
    <t>Venclexta®</t>
  </si>
  <si>
    <t>Skyrizi®</t>
  </si>
  <si>
    <t>Aranesp®</t>
  </si>
  <si>
    <t>Xeljanz®</t>
  </si>
  <si>
    <t>TOFACITINIB</t>
  </si>
  <si>
    <t>Jardiance®</t>
  </si>
  <si>
    <t>Orkambi®</t>
  </si>
  <si>
    <t>LUMACAFTOR + IVACAFTOR</t>
  </si>
  <si>
    <t>Spinraza®</t>
  </si>
  <si>
    <t>Xolair®</t>
  </si>
  <si>
    <t>OMALIZUMAB</t>
  </si>
  <si>
    <t>Gilenya®</t>
  </si>
  <si>
    <t>FINGOLIMOD</t>
  </si>
  <si>
    <t>Soliris®</t>
  </si>
  <si>
    <t>ECULIZUMAB</t>
  </si>
  <si>
    <t>Ryzodeg
Flextouch®</t>
  </si>
  <si>
    <t>INSULIN DEGLUDEC + INSULIN
ASPART</t>
  </si>
  <si>
    <t>Botox®</t>
  </si>
  <si>
    <t>BOTULINUM TOXIN TYPE A</t>
  </si>
  <si>
    <t>Fasenra Pen®</t>
  </si>
  <si>
    <t>BENRALIZUMAB</t>
  </si>
  <si>
    <t>Enbrel®</t>
  </si>
  <si>
    <t>Zytiga®</t>
  </si>
  <si>
    <t>Ultomiris®</t>
  </si>
  <si>
    <t>RAVULIZUMAB</t>
  </si>
  <si>
    <t>Trulicity®</t>
  </si>
  <si>
    <t>DULAGLUTIDE</t>
  </si>
  <si>
    <t>APX-Rosuvastatin®</t>
  </si>
  <si>
    <t>Rosuvastatin Sandoz®</t>
  </si>
  <si>
    <t>APO-Atorvastatin®</t>
  </si>
  <si>
    <t>Lipitor®</t>
  </si>
  <si>
    <t>Atorvastatin SZ®</t>
  </si>
  <si>
    <t>Zempreon CFC-Free with
dose counter®</t>
  </si>
  <si>
    <t>Crestor®</t>
  </si>
  <si>
    <t>Pantoprazole Sandoz®</t>
  </si>
  <si>
    <t>Pantoprazole APOTEX®</t>
  </si>
  <si>
    <t>Somac®</t>
  </si>
  <si>
    <t>Esopreze®</t>
  </si>
  <si>
    <t>APO-Esomeprazole®</t>
  </si>
  <si>
    <t>Cavstat®</t>
  </si>
  <si>
    <t>Doubluts®</t>
  </si>
  <si>
    <t>DUTASTERIDE +
TAMSULOSIN</t>
  </si>
  <si>
    <t>APO-Frusemide®</t>
  </si>
  <si>
    <t>Nexium®</t>
  </si>
  <si>
    <t>Palexia SR®</t>
  </si>
  <si>
    <t>TAPENTADOL</t>
  </si>
  <si>
    <t>Sozol®</t>
  </si>
  <si>
    <t>Forxiga®</t>
  </si>
  <si>
    <t>DAPAGLIFLOZIN</t>
  </si>
  <si>
    <t>APO-Cephalexin®</t>
  </si>
  <si>
    <t>Osteomol 665 Paracetamol®</t>
  </si>
  <si>
    <t>Symbicort Turbuhaler 200/6®</t>
  </si>
  <si>
    <t>BUDESONIDE +
FORMOTEROL</t>
  </si>
  <si>
    <t>Atorvachol®</t>
  </si>
  <si>
    <t>APO-Sertraline®</t>
  </si>
  <si>
    <t>Amlodipine Sandoz®</t>
  </si>
  <si>
    <t>Lyrica®</t>
  </si>
  <si>
    <t>Xalatan®</t>
  </si>
  <si>
    <t>LATANOPROST</t>
  </si>
  <si>
    <t>Amlodipine APOTEX®</t>
  </si>
  <si>
    <t>Trajenta®</t>
  </si>
  <si>
    <t>LINAGLIPTIN</t>
  </si>
  <si>
    <t>Salpraz®</t>
  </si>
  <si>
    <t>Panafcortelone®</t>
  </si>
  <si>
    <t>Plidogrel®</t>
  </si>
  <si>
    <t>Janumet XR®</t>
  </si>
  <si>
    <t>ARDIX GLICLAZIDE 60mg
MR®</t>
  </si>
  <si>
    <t>APX-Paracetamol/Codeine®</t>
  </si>
  <si>
    <t>Spiriva Respimat®</t>
  </si>
  <si>
    <t>TIOTROPIUM</t>
  </si>
  <si>
    <t>APO-Candesartan®</t>
  </si>
  <si>
    <t>APO-Irbesartan®</t>
  </si>
  <si>
    <t>APX-Mirtazapine®</t>
  </si>
  <si>
    <t>APO-Telmisartan®</t>
  </si>
  <si>
    <t>Lercanidipine APOTEX®</t>
  </si>
  <si>
    <t>Escitalopram Sandoz®</t>
  </si>
  <si>
    <t>Movicol®</t>
  </si>
  <si>
    <t>MACROGOL-3350 + SODIUM
CHLORIDE + BICARBONATE
+ POTASSIUM CHLORIDE</t>
  </si>
  <si>
    <t>APO-Pregabalin®</t>
  </si>
  <si>
    <t>Brenzys®</t>
  </si>
  <si>
    <t>Inflectra®</t>
  </si>
  <si>
    <t>Hyrimoz®</t>
  </si>
  <si>
    <t>Hadlima®</t>
  </si>
  <si>
    <t>Remsima SC®</t>
  </si>
  <si>
    <t>Amgevita®</t>
  </si>
  <si>
    <t>Renflexis®</t>
  </si>
  <si>
    <t>Ovaleap®</t>
  </si>
  <si>
    <t>FOLLITROPIN ALFA</t>
  </si>
  <si>
    <t>Novicrit®</t>
  </si>
  <si>
    <t>EPOETIN LAMBDA</t>
  </si>
  <si>
    <t>Riximyo®</t>
  </si>
  <si>
    <t>RITUXIMAB</t>
  </si>
  <si>
    <t>Bemfola®</t>
  </si>
  <si>
    <t>Ristempa®</t>
  </si>
  <si>
    <t>PEGFILGRASTIM</t>
  </si>
  <si>
    <t>Zarzio®</t>
  </si>
  <si>
    <t>FILGRASTIM</t>
  </si>
  <si>
    <t>Nivestim®</t>
  </si>
  <si>
    <t>Idacio®</t>
  </si>
  <si>
    <t>Ziextenzo®</t>
  </si>
  <si>
    <t>Terrosa®</t>
  </si>
  <si>
    <t>TERIPARATIDE</t>
  </si>
  <si>
    <t>Pelgraz®</t>
  </si>
  <si>
    <t>Truxima®</t>
  </si>
  <si>
    <t>Yuflyma®</t>
  </si>
  <si>
    <t>Ruxience®</t>
  </si>
  <si>
    <t>FLUOXETINE</t>
  </si>
  <si>
    <t>DOXYCYCLINE</t>
  </si>
  <si>
    <t>LEVOTHYROXINE</t>
  </si>
  <si>
    <t>CELECOXIB</t>
  </si>
  <si>
    <t>TELMISARTAN + HYDROCHLOROTHIAZIDE</t>
  </si>
  <si>
    <t>CITALOPRAM</t>
  </si>
  <si>
    <t>F</t>
  </si>
  <si>
    <t>Penicillins with extended
spectrum</t>
  </si>
  <si>
    <t>First-generation
cephalosporins</t>
  </si>
  <si>
    <t>Selective serotonin
reuptake inhibitors</t>
  </si>
  <si>
    <t>Centrally acting
sympathomimetics</t>
  </si>
  <si>
    <t>METHYLPHENIDATE</t>
  </si>
  <si>
    <t>Glucocorticoids</t>
  </si>
  <si>
    <t>PREDNISOLONE
SODIUM PHOSPHATE</t>
  </si>
  <si>
    <t>Selective
beta-2-adrenoreceptor
agonists</t>
  </si>
  <si>
    <t>Combinations of
penicillins, incl.
beta-lactamase inhibitors</t>
  </si>
  <si>
    <t>AMOXICILLIN +
CLAVULANIC ACID</t>
  </si>
  <si>
    <t>FLUTICASONE
PROPIONATE</t>
  </si>
  <si>
    <t>Progestogens and
estrogens, fixed
combinations</t>
  </si>
  <si>
    <t>LEVONORGESTREL +
ETHINYLESTRADIOL</t>
  </si>
  <si>
    <t>M</t>
  </si>
  <si>
    <t>Imidazoline receptor
agonists</t>
  </si>
  <si>
    <t>GUANFACINE</t>
  </si>
  <si>
    <t>Other antidepressants</t>
  </si>
  <si>
    <t>Opioids in combination
with non-opioid analgesics</t>
  </si>
  <si>
    <t>PARACETAMOL +
CODEINE</t>
  </si>
  <si>
    <t>Proton pump inhibitors</t>
  </si>
  <si>
    <t>Benzodiazepine
derivatives</t>
  </si>
  <si>
    <t>HMG CoA reductase
inhibitors</t>
  </si>
  <si>
    <t>ACE inhibitors, plain</t>
  </si>
  <si>
    <t>Biguanides</t>
  </si>
  <si>
    <t>Natural and semisynthetic
estrogens, plain</t>
  </si>
  <si>
    <t>ESTRADIOL</t>
  </si>
  <si>
    <t>ACE inhibitors and
calcium channel blockers</t>
  </si>
  <si>
    <t>PERINDOPRIL +
AMLODIPINE</t>
  </si>
  <si>
    <t>Angiotensin II receptor
blockers (ARBs), plain</t>
  </si>
  <si>
    <t>Dihydropyridine
derivatives</t>
  </si>
  <si>
    <t>Alpha-adrenoreceptor
antagonists</t>
  </si>
  <si>
    <t>Direct factor Xa inhibitors</t>
  </si>
  <si>
    <t>BUPRENORPHINE</t>
  </si>
  <si>
    <t>LEVODOPA + CARBIDOPA</t>
  </si>
  <si>
    <t>MACROGOL-3350 + SODIUM CHLORIDE + BICARBONATE + POTASSIUM
CHLORIDE</t>
  </si>
  <si>
    <t>C09</t>
  </si>
  <si>
    <t>AGENTS ACTING ON THE RENIN-ANGIOTENSIN SYSTEM</t>
  </si>
  <si>
    <t>C10</t>
  </si>
  <si>
    <t>LIPID MODIFYING AGENTS</t>
  </si>
  <si>
    <t>N06</t>
  </si>
  <si>
    <t>PSYCHOANALEPTICS</t>
  </si>
  <si>
    <t>A02</t>
  </si>
  <si>
    <t>DRUGS FOR ACID RELATED DISORDERS</t>
  </si>
  <si>
    <t>J01</t>
  </si>
  <si>
    <t>ANTIBACTERIALS FOR SYSTEMIC USE</t>
  </si>
  <si>
    <t>N02</t>
  </si>
  <si>
    <t>ANALGESICS</t>
  </si>
  <si>
    <t>A10</t>
  </si>
  <si>
    <t>DRUGS USED IN DIABETES</t>
  </si>
  <si>
    <t>R03</t>
  </si>
  <si>
    <t>DRUGS FOR OBSTRUCTIVE AIRWAY DISEASES</t>
  </si>
  <si>
    <t>B01</t>
  </si>
  <si>
    <t>ANTITHROMBOTIC AGENTS</t>
  </si>
  <si>
    <t>C07</t>
  </si>
  <si>
    <t>BETA BLOCKING AGENTS</t>
  </si>
  <si>
    <t>C08</t>
  </si>
  <si>
    <t>CALCIUM CHANNEL BLOCKERS</t>
  </si>
  <si>
    <t>S01</t>
  </si>
  <si>
    <t>OPHTHALMOLOGICALS</t>
  </si>
  <si>
    <t>N05</t>
  </si>
  <si>
    <t>PSYCHOLEPTICS</t>
  </si>
  <si>
    <t>M01</t>
  </si>
  <si>
    <t>ANTIINFLAMMATORY AND ANTIRHEUMATIC PRODUCTS</t>
  </si>
  <si>
    <t>G03</t>
  </si>
  <si>
    <t>SEX HORMONES AND MODULATORS OF THE GENITAL SYSTEM</t>
  </si>
  <si>
    <t>H02</t>
  </si>
  <si>
    <t>CORTICOSTEROIDS FOR SYSTEMIC USE</t>
  </si>
  <si>
    <t>D07</t>
  </si>
  <si>
    <t>CORTICOSTEROIDS, DERMATOLOGICAL PREPARATIONS</t>
  </si>
  <si>
    <t>C01</t>
  </si>
  <si>
    <t>CARDIAC THERAPY</t>
  </si>
  <si>
    <t>N03</t>
  </si>
  <si>
    <t>ANTIEPILEPTICS</t>
  </si>
  <si>
    <t>C03</t>
  </si>
  <si>
    <t>DIURETICS</t>
  </si>
  <si>
    <t>C02</t>
  </si>
  <si>
    <t>ANTIHYPERTENSIVES</t>
  </si>
  <si>
    <t>G04</t>
  </si>
  <si>
    <t>UROLOGICALS</t>
  </si>
  <si>
    <t>J05</t>
  </si>
  <si>
    <t>ANTIVIRALS FOR SYSTEMIC USE</t>
  </si>
  <si>
    <t>L04</t>
  </si>
  <si>
    <t>IMMUNOSUPPRESSANTS</t>
  </si>
  <si>
    <t>M04</t>
  </si>
  <si>
    <t>ANTIGOUT PREPARATIONS</t>
  </si>
  <si>
    <t>H03</t>
  </si>
  <si>
    <t>THYROID THERAPY</t>
  </si>
  <si>
    <t>M05</t>
  </si>
  <si>
    <t>DRUGS FOR TREATMENT OF BONE DISEASES</t>
  </si>
  <si>
    <t>L01</t>
  </si>
  <si>
    <t>ANTINEOPLASTIC AGENTS</t>
  </si>
  <si>
    <t>N04</t>
  </si>
  <si>
    <t>ANTI-PARKINSON DRUGS</t>
  </si>
  <si>
    <t>A04</t>
  </si>
  <si>
    <t>ANTIEMETICS AND ANTINAUSEANTS</t>
  </si>
  <si>
    <t>A06</t>
  </si>
  <si>
    <t>DRUGS FOR CONSTIPATION</t>
  </si>
  <si>
    <t>B03</t>
  </si>
  <si>
    <t>ANTIANEMIC PREPARATIONS</t>
  </si>
  <si>
    <t>L02</t>
  </si>
  <si>
    <t>ENDOCRINE THERAPY</t>
  </si>
  <si>
    <t>A03</t>
  </si>
  <si>
    <t>DRUGS FOR FUNCTIONAL GASTROINTESTINAL DISORDERS</t>
  </si>
  <si>
    <t>S02</t>
  </si>
  <si>
    <t>OTOLOGICALS</t>
  </si>
  <si>
    <t>A07</t>
  </si>
  <si>
    <t>ANTIDIARRHEALS, INTESTINAL ANTIINFLAMMATORY/ANTIINFECTIVE AGENTS</t>
  </si>
  <si>
    <t>N07</t>
  </si>
  <si>
    <t>OTHER NERVOUS SYSTEM DRUGS</t>
  </si>
  <si>
    <t>A12</t>
  </si>
  <si>
    <t>MINERAL SUPPLEMENTS</t>
  </si>
  <si>
    <t>M03</t>
  </si>
  <si>
    <t>MUSCLE RELAXANTS</t>
  </si>
  <si>
    <t>D10</t>
  </si>
  <si>
    <t>ANTI-ACNE PREPARATIONS</t>
  </si>
  <si>
    <t>D05</t>
  </si>
  <si>
    <t>ANTIPSORIATICS</t>
  </si>
  <si>
    <t>D11</t>
  </si>
  <si>
    <t>OTHER DERMATOLOGICAL PREPARATIONS</t>
  </si>
  <si>
    <t>G02</t>
  </si>
  <si>
    <t>OTHER GYNECOLOGICALS</t>
  </si>
  <si>
    <t>A09</t>
  </si>
  <si>
    <t>DIGESTIVES, INCL. ENZYMES</t>
  </si>
  <si>
    <t>A11</t>
  </si>
  <si>
    <t>VITAMINS</t>
  </si>
  <si>
    <t>H01</t>
  </si>
  <si>
    <t>PITUITARY AND HYPOTHALAMIC HORMONES AND ANALOGUES</t>
  </si>
  <si>
    <t>B02</t>
  </si>
  <si>
    <t>ANTIHEMORRHAGICS</t>
  </si>
  <si>
    <t>L03</t>
  </si>
  <si>
    <t>IMMUNOSTIMULANTS</t>
  </si>
  <si>
    <t>A01</t>
  </si>
  <si>
    <t>STOMATOLOGICAL PREPARATIONS</t>
  </si>
  <si>
    <t>V03</t>
  </si>
  <si>
    <t>ALL OTHER THERAPEUTIC PRODUCTS</t>
  </si>
  <si>
    <t>ELEXACAFTOR + TEZACAFTOR + IVACAFTOR (&amp;) IVACAFTOR</t>
  </si>
  <si>
    <t>LANADELUMAB</t>
  </si>
  <si>
    <t>ZANUBRUTINIB</t>
  </si>
  <si>
    <t>SACITUZUMAB GOVITECAN</t>
  </si>
  <si>
    <t>OFATUMUMAB</t>
  </si>
  <si>
    <t>ONASEMNOGENE ABEPARVOVEC</t>
  </si>
  <si>
    <t>FREMANEZUMAB</t>
  </si>
  <si>
    <t>AVELUMAB</t>
  </si>
  <si>
    <t>NINTEDANIB</t>
  </si>
  <si>
    <t>ABEMACICLIB</t>
  </si>
  <si>
    <t>DAROLUTAMIDE</t>
  </si>
  <si>
    <t>HYALURONATE SODIUM</t>
  </si>
  <si>
    <t>EMPAGLIFLOZIN + METFORMIN</t>
  </si>
  <si>
    <t>FLUTICASONE FUROATE + UMECLIDINIUM + VILANTEROL</t>
  </si>
  <si>
    <t>PREDNISOLONE ACETATE + PHENYLEPHRINE</t>
  </si>
  <si>
    <t>FLECAINIDE</t>
  </si>
  <si>
    <t>DEXAMFETAMINE</t>
  </si>
  <si>
    <t>BECLOMETASONE + FORMOTEROL + GLYCOPYRRONIUM</t>
  </si>
  <si>
    <t>JANSSEN-CILAG PTY LTD</t>
  </si>
  <si>
    <t>NOVARTIS PHARMACEUTICALS AUSTRALIA PTY LIMITED</t>
  </si>
  <si>
    <t>ABBVIE PTY LTD</t>
  </si>
  <si>
    <t>APOTEX PTY LTD</t>
  </si>
  <si>
    <t>BAYER AUSTRALIA LTD</t>
  </si>
  <si>
    <t>MERCK SHARP &amp; DOHME (AUSTRALIA) PTY LTD</t>
  </si>
  <si>
    <t>ASTRAZENECA PTY LTD</t>
  </si>
  <si>
    <t>VERTEX PHARMACEUTICALS (AUSTRALIA) PTY. LTD.</t>
  </si>
  <si>
    <t>ALPHAPHARM PTY LTD</t>
  </si>
  <si>
    <t>SANDOZ PTY LTD</t>
  </si>
  <si>
    <t>ROCHE PRODUCTS PTY LTD</t>
  </si>
  <si>
    <t>SANOFI-AVENTIS AUSTRALIA PTY LTD</t>
  </si>
  <si>
    <t>BOEHRINGER INGELHEIM PTY LTD</t>
  </si>
  <si>
    <t>AMGEN AUSTRALIA PTY LIMITED</t>
  </si>
  <si>
    <t>TAKEDA PHARMACEUTICALS AUSTRALIA PTY. LTD.</t>
  </si>
  <si>
    <t>ARROW PHARMA PTY LTD</t>
  </si>
  <si>
    <t>BRISTOL-MYERS SQUIBB AUSTRALIA PTY LTD</t>
  </si>
  <si>
    <t>PFIZER AUSTRALIA PTY LTD</t>
  </si>
  <si>
    <t>NOVO NORDISK PHARMACEUTICALS PTY. LIMITED</t>
  </si>
  <si>
    <t>GLAXOSMITHKLINE AUSTRALIA PTY LTD</t>
  </si>
  <si>
    <t>ASPEN PHARMACARE AUSTRALIA PTY LIMITED</t>
  </si>
  <si>
    <t>SERVIER LABORATORIES (AUST.) PTY. LTD.</t>
  </si>
  <si>
    <t>ARROTEX PHARMACEUTICALS PTY LTD</t>
  </si>
  <si>
    <t>VIATRIS PTY LTD</t>
  </si>
  <si>
    <t>MUNDIPHARMA PTY LIMITED</t>
  </si>
  <si>
    <t>UPJOHN AUSTRALIA PTY LTD</t>
  </si>
  <si>
    <t>A.MENARINI AUSTRALIA PTY LIMITED</t>
  </si>
  <si>
    <t>$5.57</t>
  </si>
  <si>
    <t>$4.62</t>
  </si>
  <si>
    <t>$0.50 to $35.30</t>
  </si>
  <si>
    <t>18.5%</t>
  </si>
  <si>
    <t>Electronic Prescription</t>
  </si>
  <si>
    <t>Paper-based Prescription</t>
  </si>
  <si>
    <t>00-17 y/o</t>
  </si>
  <si>
    <t>18-39 y/o</t>
  </si>
  <si>
    <t>40-59 y/o</t>
  </si>
  <si>
    <t>60+ y/o</t>
  </si>
  <si>
    <t>18 -39 y/o</t>
  </si>
  <si>
    <t>Row data</t>
  </si>
  <si>
    <t>The Source of the  data is from Table 8 ATC Main Groups Comparison for PBS Subsidised Prescriptions, Government Cost, Patient Contribution and Average Price, 2021-22 and 2022-23</t>
  </si>
  <si>
    <r>
      <t>ATC - A:</t>
    </r>
    <r>
      <rPr>
        <sz val="11"/>
        <color rgb="FF000000"/>
        <rFont val="Calibri"/>
        <family val="2"/>
        <scheme val="minor"/>
      </rPr>
      <t xml:space="preserve"> ALIMENTARY TRACT AND METABOLISM </t>
    </r>
  </si>
  <si>
    <r>
      <t>ATC - B:</t>
    </r>
    <r>
      <rPr>
        <sz val="11"/>
        <color rgb="FF000000"/>
        <rFont val="Calibri"/>
        <family val="2"/>
        <scheme val="minor"/>
      </rPr>
      <t xml:space="preserve"> BLOOD AND BLOOD FORMING ORGANS</t>
    </r>
  </si>
  <si>
    <r>
      <t>ATC - C:</t>
    </r>
    <r>
      <rPr>
        <sz val="11"/>
        <color rgb="FF000000"/>
        <rFont val="Calibri"/>
        <family val="2"/>
        <scheme val="minor"/>
      </rPr>
      <t xml:space="preserve"> CARDIOVASCULAR SYSTEM</t>
    </r>
  </si>
  <si>
    <r>
      <t>ATC - D:</t>
    </r>
    <r>
      <rPr>
        <sz val="11"/>
        <color rgb="FF000000"/>
        <rFont val="Calibri"/>
        <family val="2"/>
        <scheme val="minor"/>
      </rPr>
      <t xml:space="preserve"> DERMATOLOGICALS</t>
    </r>
  </si>
  <si>
    <r>
      <t>ATC - G:</t>
    </r>
    <r>
      <rPr>
        <sz val="11"/>
        <color rgb="FF000000"/>
        <rFont val="Calibri"/>
        <family val="2"/>
        <scheme val="minor"/>
      </rPr>
      <t xml:space="preserve"> GENITO URINARY SYSTEM AND SEX HORMONES</t>
    </r>
  </si>
  <si>
    <r>
      <t>ATC - H:</t>
    </r>
    <r>
      <rPr>
        <sz val="11"/>
        <color rgb="FF000000"/>
        <rFont val="Calibri"/>
        <family val="2"/>
        <scheme val="minor"/>
      </rPr>
      <t xml:space="preserve"> SYSTEMIC HORMONAL PREPARATIONS, EXCL. SEX HORMONES AND INSULINS</t>
    </r>
  </si>
  <si>
    <r>
      <t>ATC - J:</t>
    </r>
    <r>
      <rPr>
        <sz val="11"/>
        <color rgb="FF000000"/>
        <rFont val="Calibri"/>
        <family val="2"/>
        <scheme val="minor"/>
      </rPr>
      <t xml:space="preserve"> ANTIINFECTIVES FOR SYSTEMIC USE</t>
    </r>
  </si>
  <si>
    <r>
      <t>ATC - L:</t>
    </r>
    <r>
      <rPr>
        <sz val="11"/>
        <color rgb="FF000000"/>
        <rFont val="Calibri"/>
        <family val="2"/>
        <scheme val="minor"/>
      </rPr>
      <t xml:space="preserve"> ANTINEOPLASTIC AND IMMUNOMODULATING AGENTS</t>
    </r>
  </si>
  <si>
    <r>
      <t>ATC - M:</t>
    </r>
    <r>
      <rPr>
        <sz val="11"/>
        <color rgb="FF000000"/>
        <rFont val="Calibri"/>
        <family val="2"/>
        <scheme val="minor"/>
      </rPr>
      <t xml:space="preserve"> MUSCULO-SKELETAL SYSTEM</t>
    </r>
  </si>
  <si>
    <r>
      <t>ATC - N:</t>
    </r>
    <r>
      <rPr>
        <sz val="11"/>
        <color rgb="FF000000"/>
        <rFont val="Calibri"/>
        <family val="2"/>
        <scheme val="minor"/>
      </rPr>
      <t xml:space="preserve"> NERVOUS SYSTEM</t>
    </r>
  </si>
  <si>
    <r>
      <t>ATC - P:</t>
    </r>
    <r>
      <rPr>
        <sz val="11"/>
        <color rgb="FF000000"/>
        <rFont val="Calibri"/>
        <family val="2"/>
        <scheme val="minor"/>
      </rPr>
      <t xml:space="preserve"> ANTIPARASITIC PRODUCTS, INSECTICIDES AND REPELLENTS</t>
    </r>
  </si>
  <si>
    <r>
      <t>ATC - R:</t>
    </r>
    <r>
      <rPr>
        <sz val="11"/>
        <color rgb="FF000000"/>
        <rFont val="Calibri"/>
        <family val="2"/>
        <scheme val="minor"/>
      </rPr>
      <t xml:space="preserve"> RESPIRATORY SYSTEM</t>
    </r>
  </si>
  <si>
    <r>
      <t>ATC - S:</t>
    </r>
    <r>
      <rPr>
        <sz val="11"/>
        <color rgb="FF000000"/>
        <rFont val="Calibri"/>
        <family val="2"/>
        <scheme val="minor"/>
      </rPr>
      <t xml:space="preserve"> SENSORY ORGANS</t>
    </r>
  </si>
  <si>
    <r>
      <t>ATC - V:</t>
    </r>
    <r>
      <rPr>
        <sz val="11"/>
        <color rgb="FF000000"/>
        <rFont val="Calibri"/>
        <family val="2"/>
        <scheme val="minor"/>
      </rPr>
      <t xml:space="preserve"> VARIOUS</t>
    </r>
  </si>
  <si>
    <t>n/p</t>
  </si>
  <si>
    <t>N/p: not published due to small numbers</t>
  </si>
  <si>
    <t>Table 18: Actual Costs of Major Components of CPA*, 2022-23</t>
  </si>
  <si>
    <t>Table 19:  Community Services Obligation (CSO) Expenditure, 2022-23</t>
  </si>
  <si>
    <t>Table 17: CPA Professional Pharmacy Programs Expenditure, 2022-23</t>
  </si>
  <si>
    <t>Table 6(c): Top 10 PBS Drugs (Generic Name) sorted by Highest Government Cost, dispensed in a Residential Aged Care Facility, 2022-23</t>
  </si>
  <si>
    <t>Table 6(d): Top 10 PBS Drugs (Generic Name) sorted by Highest Prescriptions, dispensed in a Residential Aged Care Facility, 2022-23</t>
  </si>
  <si>
    <t>Table 8: ATC Main Groups Comparison for PBS Subsidised Prescriptions, Government Cost, Patient Contribution and Average Price, 2021-22 and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</si>
</sst>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quot;$&quot;#,##0"/>
    <numFmt numFmtId="6" formatCode="&quot;$&quot;#,##0;[Red]\-&quot;$&quot;#,##0"/>
    <numFmt numFmtId="7" formatCode="&quot;$&quot;#,##0.00;\-&quot;$&quot;#,##0.00"/>
    <numFmt numFmtId="8" formatCode="&quot;$&quot;#,##0.00;[Red]\-&quot;$&quot;#,##0.00"/>
    <numFmt numFmtId="44" formatCode="_-&quot;$&quot;* #,##0.00_-;\-&quot;$&quot;* #,##0.00_-;_-&quot;$&quot;* &quot;-&quot;??_-;_-@_-"/>
    <numFmt numFmtId="43" formatCode="_-* #,##0.00_-;\-* #,##0.00_-;_-* &quot;-&quot;??_-;_-@_-"/>
    <numFmt numFmtId="164" formatCode="_-&quot;$&quot;* #,##0_-;\-&quot;$&quot;* #,##0_-;_-&quot;$&quot;* &quot;-&quot;??_-;_-@_-"/>
    <numFmt numFmtId="165" formatCode="0.0%"/>
    <numFmt numFmtId="166" formatCode="&quot;$&quot;#,##0"/>
    <numFmt numFmtId="167" formatCode="0.0"/>
    <numFmt numFmtId="168" formatCode="#,##0.0"/>
    <numFmt numFmtId="169" formatCode="_-* #,##0_-;\-* #,##0_-;_-* &quot;-&quot;??_-;_-@_-"/>
    <numFmt numFmtId="170" formatCode="#,##0.00%"/>
    <numFmt numFmtId="171" formatCode="#,##0_ ;\-#,##0\ "/>
    <numFmt numFmtId="172" formatCode="&quot;$&quot;#,##0.00"/>
    <numFmt numFmtId="173" formatCode="#,##0_ ;[Red]\-#,##0\ "/>
    <numFmt numFmtId="174" formatCode="&quot;$&quot;#,##0_-;&quot;$&quot;#,##0_-;&quot;$&quot;&quot;-&quot;_-;_-@_-"/>
  </numFmts>
  <fonts count="29">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4"/>
      <name val="Calibri"/>
      <family val="2"/>
      <scheme val="minor"/>
    </font>
    <font>
      <sz val="11"/>
      <name val="Calibri"/>
      <family val="2"/>
      <scheme val="minor"/>
    </font>
    <font>
      <sz val="14"/>
      <name val="Calibri"/>
      <family val="2"/>
      <scheme val="minor"/>
    </font>
    <font>
      <sz val="10"/>
      <name val="Calibri"/>
      <family val="2"/>
      <scheme val="minor"/>
    </font>
    <font>
      <sz val="10"/>
      <name val="Arial"/>
      <family val="2"/>
    </font>
    <font>
      <sz val="10"/>
      <name val="Geneva"/>
    </font>
    <font>
      <b/>
      <i/>
      <sz val="11"/>
      <name val="Calibri"/>
      <family val="2"/>
      <scheme val="minor"/>
    </font>
    <font>
      <b/>
      <vertAlign val="superscript"/>
      <sz val="11"/>
      <color theme="1"/>
      <name val="Calibri"/>
      <family val="2"/>
      <scheme val="minor"/>
    </font>
    <font>
      <vertAlign val="superscript"/>
      <sz val="11"/>
      <color theme="1"/>
      <name val="Calibri"/>
      <family val="2"/>
      <scheme val="minor"/>
    </font>
    <font>
      <b/>
      <u/>
      <sz val="12"/>
      <color theme="1"/>
      <name val="Calibri"/>
      <family val="2"/>
      <scheme val="minor"/>
    </font>
    <font>
      <sz val="14"/>
      <color theme="1"/>
      <name val="Calibri"/>
      <family val="2"/>
      <scheme val="minor"/>
    </font>
    <font>
      <sz val="10"/>
      <color theme="1"/>
      <name val="Calibri"/>
      <family val="2"/>
      <scheme val="minor"/>
    </font>
    <font>
      <b/>
      <i/>
      <sz val="11"/>
      <color theme="1"/>
      <name val="Calibri"/>
      <family val="2"/>
      <scheme val="minor"/>
    </font>
    <font>
      <sz val="12"/>
      <color theme="1"/>
      <name val="Calibri"/>
      <family val="2"/>
      <scheme val="minor"/>
    </font>
    <font>
      <i/>
      <sz val="11"/>
      <color theme="1"/>
      <name val="Calibri"/>
      <family val="2"/>
      <scheme val="minor"/>
    </font>
    <font>
      <b/>
      <sz val="10"/>
      <name val="Calibri"/>
      <family val="2"/>
      <scheme val="minor"/>
    </font>
    <font>
      <b/>
      <i/>
      <sz val="10"/>
      <name val="Calibri"/>
      <family val="2"/>
      <scheme val="minor"/>
    </font>
    <font>
      <b/>
      <sz val="10"/>
      <color theme="1"/>
      <name val="Calibri"/>
      <family val="2"/>
      <scheme val="minor"/>
    </font>
    <font>
      <sz val="11"/>
      <color theme="1"/>
      <name val="Times New Roman"/>
      <family val="1"/>
    </font>
    <font>
      <i/>
      <sz val="11"/>
      <name val="Calibri"/>
      <family val="2"/>
      <scheme val="minor"/>
    </font>
    <font>
      <i/>
      <sz val="14"/>
      <name val="Calibri"/>
      <family val="2"/>
      <scheme val="minor"/>
    </font>
    <font>
      <i/>
      <vertAlign val="superscript"/>
      <sz val="11"/>
      <color theme="1"/>
      <name val="Calibri"/>
      <family val="2"/>
      <scheme val="minor"/>
    </font>
    <font>
      <sz val="11"/>
      <color rgb="FF000000"/>
      <name val="Calibri"/>
      <family val="2"/>
      <scheme val="minor"/>
    </font>
    <font>
      <sz val="8"/>
      <name val="Calibri"/>
      <family val="2"/>
      <scheme val="minor"/>
    </font>
  </fonts>
  <fills count="7">
    <fill>
      <patternFill patternType="none"/>
    </fill>
    <fill>
      <patternFill patternType="gray125"/>
    </fill>
    <fill>
      <patternFill patternType="solid">
        <fgColor theme="4" tint="0.79998168889431442"/>
        <bgColor indexed="65"/>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s>
  <borders count="5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ck">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000000"/>
      </right>
      <top style="medium">
        <color rgb="FF000000"/>
      </top>
      <bottom style="medium">
        <color rgb="FF000000"/>
      </bottom>
      <diagonal/>
    </border>
  </borders>
  <cellStyleXfs count="3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0" fillId="0" borderId="0"/>
    <xf numFmtId="0" fontId="9" fillId="0" borderId="0"/>
    <xf numFmtId="0" fontId="9" fillId="0" borderId="0"/>
    <xf numFmtId="0" fontId="9" fillId="0" borderId="0"/>
    <xf numFmtId="0" fontId="9" fillId="0" borderId="0"/>
    <xf numFmtId="0" fontId="1" fillId="0" borderId="0"/>
    <xf numFmtId="0" fontId="1" fillId="0" borderId="0"/>
    <xf numFmtId="0" fontId="9" fillId="0" borderId="0"/>
    <xf numFmtId="0" fontId="9" fillId="0" borderId="0"/>
    <xf numFmtId="0" fontId="1"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cellStyleXfs>
  <cellXfs count="674">
    <xf numFmtId="0" fontId="0" fillId="0" borderId="0" xfId="0"/>
    <xf numFmtId="0" fontId="4" fillId="0" borderId="0" xfId="0" applyFont="1"/>
    <xf numFmtId="0" fontId="5" fillId="0" borderId="0" xfId="0" applyFont="1" applyAlignment="1">
      <alignment horizontal="center"/>
    </xf>
    <xf numFmtId="0" fontId="6" fillId="0" borderId="0" xfId="0" applyFont="1"/>
    <xf numFmtId="0" fontId="4" fillId="3" borderId="1" xfId="4" applyFont="1" applyFill="1" applyBorder="1" applyAlignment="1">
      <alignment horizontal="center" vertical="center"/>
    </xf>
    <xf numFmtId="0" fontId="4" fillId="3" borderId="2" xfId="4" applyFont="1" applyFill="1" applyBorder="1" applyAlignment="1">
      <alignment horizontal="center" vertical="center"/>
    </xf>
    <xf numFmtId="0" fontId="4" fillId="3" borderId="3" xfId="4" applyFont="1" applyFill="1" applyBorder="1" applyAlignment="1">
      <alignment horizontal="center" vertical="center"/>
    </xf>
    <xf numFmtId="0" fontId="6" fillId="3" borderId="4" xfId="0" applyFont="1" applyFill="1" applyBorder="1"/>
    <xf numFmtId="165" fontId="6" fillId="0" borderId="5" xfId="3" applyNumberFormat="1" applyFont="1" applyBorder="1"/>
    <xf numFmtId="165" fontId="6" fillId="0" borderId="6" xfId="3" applyNumberFormat="1" applyFont="1" applyBorder="1"/>
    <xf numFmtId="165" fontId="6" fillId="0" borderId="0" xfId="0" applyNumberFormat="1" applyFont="1"/>
    <xf numFmtId="166" fontId="6" fillId="0" borderId="0" xfId="0" applyNumberFormat="1" applyFont="1"/>
    <xf numFmtId="8" fontId="6" fillId="0" borderId="0" xfId="0" applyNumberFormat="1" applyFont="1"/>
    <xf numFmtId="0" fontId="4" fillId="3" borderId="4" xfId="0" applyFont="1" applyFill="1" applyBorder="1"/>
    <xf numFmtId="0" fontId="6" fillId="3" borderId="7" xfId="0" applyFont="1" applyFill="1" applyBorder="1"/>
    <xf numFmtId="167" fontId="5" fillId="0" borderId="8" xfId="0" applyNumberFormat="1" applyFont="1" applyBorder="1"/>
    <xf numFmtId="165" fontId="6" fillId="0" borderId="9" xfId="3" applyNumberFormat="1" applyFont="1" applyBorder="1"/>
    <xf numFmtId="0" fontId="7" fillId="0" borderId="0" xfId="0" applyFont="1"/>
    <xf numFmtId="0" fontId="5" fillId="0" borderId="0" xfId="0" applyFont="1" applyFill="1" applyBorder="1" applyAlignment="1"/>
    <xf numFmtId="0" fontId="5" fillId="0" borderId="0" xfId="0" applyFont="1" applyFill="1" applyBorder="1" applyAlignment="1">
      <alignment horizontal="left"/>
    </xf>
    <xf numFmtId="0" fontId="7" fillId="0" borderId="0" xfId="0" applyFont="1" applyAlignment="1">
      <alignment horizontal="left"/>
    </xf>
    <xf numFmtId="0" fontId="6" fillId="3" borderId="4" xfId="4" applyFont="1" applyFill="1" applyBorder="1"/>
    <xf numFmtId="168" fontId="6" fillId="0" borderId="0" xfId="0" applyNumberFormat="1" applyFont="1"/>
    <xf numFmtId="167" fontId="6" fillId="0" borderId="0" xfId="0" applyNumberFormat="1" applyFont="1"/>
    <xf numFmtId="0" fontId="4" fillId="3" borderId="7" xfId="4" applyFont="1" applyFill="1" applyBorder="1"/>
    <xf numFmtId="165" fontId="6" fillId="0" borderId="8" xfId="3" applyNumberFormat="1" applyFont="1" applyBorder="1"/>
    <xf numFmtId="0" fontId="5" fillId="0" borderId="0" xfId="0" applyFont="1" applyFill="1" applyBorder="1" applyAlignment="1">
      <alignment horizontal="left" vertical="center"/>
    </xf>
    <xf numFmtId="165" fontId="5" fillId="0" borderId="0" xfId="0" applyNumberFormat="1" applyFont="1" applyFill="1" applyBorder="1" applyAlignment="1">
      <alignment vertical="center"/>
    </xf>
    <xf numFmtId="165" fontId="5" fillId="0" borderId="0" xfId="0" applyNumberFormat="1" applyFont="1" applyBorder="1"/>
    <xf numFmtId="167" fontId="8" fillId="0" borderId="0" xfId="0" applyNumberFormat="1" applyFont="1"/>
    <xf numFmtId="0" fontId="8" fillId="0" borderId="0" xfId="0" applyFont="1" applyFill="1" applyBorder="1" applyAlignment="1">
      <alignment horizontal="left" wrapText="1"/>
    </xf>
    <xf numFmtId="0" fontId="4" fillId="3" borderId="5" xfId="4" applyFont="1" applyFill="1" applyBorder="1" applyAlignment="1">
      <alignment horizontal="center" vertical="center"/>
    </xf>
    <xf numFmtId="169" fontId="6" fillId="0" borderId="5" xfId="1" applyNumberFormat="1" applyFont="1" applyBorder="1"/>
    <xf numFmtId="165" fontId="6" fillId="0" borderId="6" xfId="3" applyNumberFormat="1" applyFont="1" applyFill="1" applyBorder="1"/>
    <xf numFmtId="0" fontId="11" fillId="3" borderId="4" xfId="4" applyFont="1" applyFill="1" applyBorder="1"/>
    <xf numFmtId="165" fontId="11" fillId="0" borderId="5" xfId="3" applyNumberFormat="1" applyFont="1" applyBorder="1"/>
    <xf numFmtId="165" fontId="11" fillId="0" borderId="6" xfId="3" applyNumberFormat="1" applyFont="1" applyFill="1" applyBorder="1"/>
    <xf numFmtId="169" fontId="4" fillId="0" borderId="5" xfId="1" applyNumberFormat="1" applyFont="1" applyBorder="1"/>
    <xf numFmtId="169" fontId="6" fillId="0" borderId="8" xfId="1" applyNumberFormat="1" applyFont="1" applyBorder="1"/>
    <xf numFmtId="0" fontId="6" fillId="0" borderId="0" xfId="4" applyFont="1" applyFill="1" applyBorder="1"/>
    <xf numFmtId="169" fontId="6" fillId="0" borderId="0" xfId="1" applyNumberFormat="1" applyFont="1" applyBorder="1"/>
    <xf numFmtId="0" fontId="6" fillId="0" borderId="0" xfId="0" applyFont="1" applyBorder="1"/>
    <xf numFmtId="169" fontId="6" fillId="0" borderId="0" xfId="0" applyNumberFormat="1" applyFont="1" applyBorder="1"/>
    <xf numFmtId="165" fontId="6" fillId="0" borderId="0" xfId="3" applyNumberFormat="1" applyFont="1" applyFill="1" applyBorder="1"/>
    <xf numFmtId="165" fontId="4" fillId="0" borderId="8" xfId="3" applyNumberFormat="1" applyFont="1" applyBorder="1"/>
    <xf numFmtId="165" fontId="4" fillId="0" borderId="9" xfId="3" applyNumberFormat="1" applyFont="1" applyFill="1" applyBorder="1"/>
    <xf numFmtId="0" fontId="4" fillId="0" borderId="0" xfId="4" applyFont="1" applyFill="1" applyBorder="1"/>
    <xf numFmtId="164" fontId="4" fillId="0" borderId="0" xfId="2" applyNumberFormat="1" applyFont="1" applyBorder="1"/>
    <xf numFmtId="165" fontId="4" fillId="0" borderId="0" xfId="3" applyNumberFormat="1" applyFont="1" applyBorder="1"/>
    <xf numFmtId="164" fontId="4" fillId="0" borderId="0" xfId="0" applyNumberFormat="1" applyFont="1" applyBorder="1"/>
    <xf numFmtId="165" fontId="4" fillId="0" borderId="0" xfId="3" applyNumberFormat="1" applyFont="1" applyFill="1" applyBorder="1"/>
    <xf numFmtId="0" fontId="4" fillId="3" borderId="5" xfId="4" applyFont="1" applyFill="1" applyBorder="1" applyAlignment="1">
      <alignment horizontal="center" vertical="center" wrapText="1"/>
    </xf>
    <xf numFmtId="3" fontId="6" fillId="0" borderId="5" xfId="0" applyNumberFormat="1" applyFont="1" applyBorder="1"/>
    <xf numFmtId="3" fontId="4" fillId="0" borderId="8" xfId="0" applyNumberFormat="1" applyFont="1" applyBorder="1"/>
    <xf numFmtId="9" fontId="4" fillId="0" borderId="8" xfId="3" applyNumberFormat="1" applyFont="1" applyBorder="1"/>
    <xf numFmtId="3" fontId="4" fillId="0" borderId="0" xfId="0" applyNumberFormat="1" applyFont="1" applyBorder="1"/>
    <xf numFmtId="9" fontId="4" fillId="0" borderId="0" xfId="3" applyFont="1" applyBorder="1"/>
    <xf numFmtId="9" fontId="4" fillId="0" borderId="0" xfId="3" applyNumberFormat="1" applyFont="1" applyBorder="1"/>
    <xf numFmtId="169" fontId="4" fillId="3" borderId="2" xfId="1"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69" fontId="4" fillId="0" borderId="8" xfId="1" applyNumberFormat="1" applyFont="1" applyBorder="1"/>
    <xf numFmtId="0" fontId="0" fillId="0" borderId="0" xfId="0" applyFont="1"/>
    <xf numFmtId="0" fontId="11" fillId="0" borderId="0" xfId="0" applyFont="1"/>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6" fillId="3" borderId="5" xfId="0" applyFont="1" applyFill="1" applyBorder="1" applyAlignment="1">
      <alignment horizontal="center" vertical="center" wrapText="1"/>
    </xf>
    <xf numFmtId="3" fontId="4" fillId="0" borderId="5" xfId="0" applyNumberFormat="1" applyFont="1" applyBorder="1"/>
    <xf numFmtId="0" fontId="6" fillId="3" borderId="5" xfId="0" applyFont="1" applyFill="1" applyBorder="1" applyAlignment="1">
      <alignment horizontal="center" vertical="center"/>
    </xf>
    <xf numFmtId="0" fontId="4" fillId="3" borderId="2" xfId="0" applyFont="1" applyFill="1" applyBorder="1" applyAlignment="1">
      <alignment horizontal="center"/>
    </xf>
    <xf numFmtId="0" fontId="4" fillId="3" borderId="3" xfId="0" applyFont="1" applyFill="1" applyBorder="1" applyAlignment="1">
      <alignment horizontal="center"/>
    </xf>
    <xf numFmtId="169" fontId="6" fillId="0" borderId="6" xfId="1" applyNumberFormat="1" applyFont="1" applyBorder="1"/>
    <xf numFmtId="169" fontId="4" fillId="0" borderId="6" xfId="1" applyNumberFormat="1" applyFont="1" applyBorder="1"/>
    <xf numFmtId="0" fontId="6" fillId="0" borderId="25" xfId="0" applyFont="1" applyFill="1" applyBorder="1"/>
    <xf numFmtId="0" fontId="6" fillId="4" borderId="0" xfId="0" applyFont="1" applyFill="1" applyBorder="1"/>
    <xf numFmtId="0" fontId="6" fillId="4" borderId="26" xfId="0" applyFont="1" applyFill="1" applyBorder="1"/>
    <xf numFmtId="0" fontId="4" fillId="3" borderId="5" xfId="0" applyFont="1" applyFill="1" applyBorder="1" applyAlignment="1">
      <alignment horizontal="center"/>
    </xf>
    <xf numFmtId="0" fontId="4" fillId="3" borderId="6" xfId="0" applyFont="1" applyFill="1" applyBorder="1" applyAlignment="1">
      <alignment horizontal="center"/>
    </xf>
    <xf numFmtId="0" fontId="6" fillId="0" borderId="0" xfId="0" applyFont="1" applyFill="1" applyBorder="1"/>
    <xf numFmtId="0" fontId="6" fillId="0" borderId="26" xfId="0" applyFont="1" applyFill="1" applyBorder="1"/>
    <xf numFmtId="43" fontId="6" fillId="4" borderId="5" xfId="0" applyNumberFormat="1" applyFont="1" applyFill="1" applyBorder="1"/>
    <xf numFmtId="43" fontId="6" fillId="4" borderId="6" xfId="0" applyNumberFormat="1" applyFont="1" applyFill="1" applyBorder="1"/>
    <xf numFmtId="10" fontId="6" fillId="0" borderId="5" xfId="3" applyNumberFormat="1" applyFont="1" applyBorder="1"/>
    <xf numFmtId="10" fontId="6" fillId="0" borderId="6" xfId="3" applyNumberFormat="1" applyFont="1" applyBorder="1"/>
    <xf numFmtId="10" fontId="6" fillId="0" borderId="8" xfId="3" applyNumberFormat="1" applyFont="1" applyBorder="1"/>
    <xf numFmtId="10" fontId="6" fillId="0" borderId="9" xfId="3" applyNumberFormat="1" applyFont="1" applyBorder="1"/>
    <xf numFmtId="0" fontId="4" fillId="3" borderId="1" xfId="0" applyFont="1" applyFill="1" applyBorder="1"/>
    <xf numFmtId="0" fontId="4" fillId="3" borderId="2" xfId="0" applyFont="1" applyFill="1" applyBorder="1"/>
    <xf numFmtId="1" fontId="6" fillId="3" borderId="4" xfId="0" applyNumberFormat="1" applyFont="1" applyFill="1" applyBorder="1" applyAlignment="1">
      <alignment horizontal="center" vertical="center" wrapText="1"/>
    </xf>
    <xf numFmtId="1" fontId="6" fillId="3" borderId="5" xfId="0" applyNumberFormat="1" applyFont="1" applyFill="1" applyBorder="1" applyAlignment="1">
      <alignment horizontal="left" vertical="center" wrapText="1"/>
    </xf>
    <xf numFmtId="1" fontId="6" fillId="3" borderId="7" xfId="0" applyNumberFormat="1" applyFont="1" applyFill="1" applyBorder="1" applyAlignment="1">
      <alignment horizontal="center" vertical="center" wrapText="1"/>
    </xf>
    <xf numFmtId="1" fontId="6" fillId="3" borderId="8" xfId="0" applyNumberFormat="1" applyFont="1" applyFill="1" applyBorder="1" applyAlignment="1">
      <alignment horizontal="left" vertical="center" wrapText="1"/>
    </xf>
    <xf numFmtId="169" fontId="4" fillId="3" borderId="11" xfId="1" applyNumberFormat="1" applyFont="1" applyFill="1" applyBorder="1" applyAlignment="1">
      <alignment horizontal="center" vertical="center" wrapText="1"/>
    </xf>
    <xf numFmtId="44" fontId="6" fillId="0" borderId="0" xfId="2" applyFont="1"/>
    <xf numFmtId="1" fontId="6" fillId="3" borderId="4" xfId="0" applyNumberFormat="1" applyFont="1" applyFill="1" applyBorder="1" applyAlignment="1">
      <alignment horizontal="center" vertical="top"/>
    </xf>
    <xf numFmtId="1" fontId="6" fillId="3" borderId="7" xfId="0" applyNumberFormat="1" applyFont="1" applyFill="1" applyBorder="1" applyAlignment="1">
      <alignment horizontal="center" vertical="top"/>
    </xf>
    <xf numFmtId="1" fontId="6" fillId="3" borderId="5" xfId="0" applyNumberFormat="1" applyFont="1" applyFill="1" applyBorder="1" applyAlignment="1">
      <alignment horizontal="left" vertical="top" wrapText="1"/>
    </xf>
    <xf numFmtId="169" fontId="6" fillId="0" borderId="5" xfId="1" applyNumberFormat="1" applyFont="1" applyBorder="1" applyAlignment="1">
      <alignment vertical="center"/>
    </xf>
    <xf numFmtId="169" fontId="4" fillId="0" borderId="6" xfId="1" applyNumberFormat="1" applyFont="1" applyBorder="1" applyAlignment="1">
      <alignment vertical="center"/>
    </xf>
    <xf numFmtId="1" fontId="6" fillId="3" borderId="8" xfId="0" applyNumberFormat="1" applyFont="1" applyFill="1" applyBorder="1" applyAlignment="1">
      <alignment horizontal="left" vertical="top" wrapText="1"/>
    </xf>
    <xf numFmtId="169" fontId="6" fillId="0" borderId="8" xfId="1" applyNumberFormat="1" applyFont="1" applyBorder="1" applyAlignment="1">
      <alignment vertical="center"/>
    </xf>
    <xf numFmtId="169" fontId="4" fillId="0" borderId="9" xfId="1" applyNumberFormat="1" applyFont="1" applyBorder="1" applyAlignment="1">
      <alignment vertical="center"/>
    </xf>
    <xf numFmtId="0" fontId="4" fillId="3" borderId="2" xfId="0" applyFont="1" applyFill="1" applyBorder="1" applyAlignment="1">
      <alignment vertical="center" wrapText="1"/>
    </xf>
    <xf numFmtId="0" fontId="3" fillId="0" borderId="0" xfId="0" applyFont="1" applyAlignment="1">
      <alignment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0" fillId="3" borderId="22" xfId="0" applyFill="1" applyBorder="1" applyAlignment="1">
      <alignment wrapText="1"/>
    </xf>
    <xf numFmtId="169" fontId="0" fillId="0" borderId="4" xfId="1" applyNumberFormat="1" applyFont="1" applyBorder="1"/>
    <xf numFmtId="169" fontId="0" fillId="0" borderId="5" xfId="1" applyNumberFormat="1" applyFont="1" applyBorder="1"/>
    <xf numFmtId="165" fontId="0" fillId="0" borderId="6" xfId="3" applyNumberFormat="1" applyFont="1" applyBorder="1"/>
    <xf numFmtId="0" fontId="3" fillId="3" borderId="27" xfId="0" applyFont="1" applyFill="1" applyBorder="1" applyAlignment="1">
      <alignment wrapText="1"/>
    </xf>
    <xf numFmtId="169" fontId="3" fillId="0" borderId="7" xfId="1" applyNumberFormat="1" applyFont="1" applyBorder="1"/>
    <xf numFmtId="169" fontId="3" fillId="0" borderId="8" xfId="1" applyNumberFormat="1" applyFont="1" applyBorder="1"/>
    <xf numFmtId="165" fontId="3" fillId="0" borderId="9" xfId="3" applyNumberFormat="1" applyFont="1" applyBorder="1"/>
    <xf numFmtId="0" fontId="0" fillId="0" borderId="0" xfId="0" applyFill="1" applyAlignment="1">
      <alignment wrapText="1"/>
    </xf>
    <xf numFmtId="0" fontId="0" fillId="0" borderId="0" xfId="0" applyFill="1"/>
    <xf numFmtId="0" fontId="2" fillId="0" borderId="0" xfId="0" applyFont="1"/>
    <xf numFmtId="0" fontId="3" fillId="0" borderId="0" xfId="0" applyFont="1"/>
    <xf numFmtId="0" fontId="3" fillId="3" borderId="1" xfId="0" applyFont="1" applyFill="1" applyBorder="1" applyAlignment="1">
      <alignment vertical="center" wrapText="1"/>
    </xf>
    <xf numFmtId="0" fontId="3" fillId="3" borderId="3" xfId="0" applyFont="1" applyFill="1" applyBorder="1" applyAlignment="1">
      <alignment vertical="center" wrapText="1"/>
    </xf>
    <xf numFmtId="169" fontId="3" fillId="3" borderId="1" xfId="1"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6" xfId="0" applyFont="1" applyFill="1" applyBorder="1" applyAlignment="1">
      <alignment horizontal="center" vertical="center" wrapText="1"/>
    </xf>
    <xf numFmtId="1" fontId="0" fillId="3" borderId="6" xfId="0" applyNumberFormat="1" applyFont="1" applyFill="1" applyBorder="1" applyAlignment="1">
      <alignment horizontal="left" vertical="center" wrapText="1"/>
    </xf>
    <xf numFmtId="170" fontId="0" fillId="0" borderId="15" xfId="3" applyNumberFormat="1" applyFont="1" applyBorder="1"/>
    <xf numFmtId="170" fontId="0" fillId="0" borderId="6" xfId="3" applyNumberFormat="1" applyFont="1" applyBorder="1"/>
    <xf numFmtId="1" fontId="0" fillId="3" borderId="9" xfId="0" applyNumberFormat="1" applyFont="1" applyFill="1" applyBorder="1" applyAlignment="1">
      <alignment horizontal="left" vertical="center" wrapText="1"/>
    </xf>
    <xf numFmtId="169" fontId="0" fillId="0" borderId="7" xfId="1" applyNumberFormat="1" applyFont="1" applyBorder="1"/>
    <xf numFmtId="170" fontId="0" fillId="0" borderId="9" xfId="3" applyNumberFormat="1" applyFont="1" applyBorder="1"/>
    <xf numFmtId="0" fontId="3" fillId="3" borderId="10" xfId="0" applyFont="1" applyFill="1" applyBorder="1" applyAlignment="1">
      <alignment vertical="center" wrapText="1"/>
    </xf>
    <xf numFmtId="0" fontId="3" fillId="3" borderId="12" xfId="0" applyFont="1" applyFill="1" applyBorder="1" applyAlignment="1">
      <alignment vertical="center" wrapText="1"/>
    </xf>
    <xf numFmtId="169" fontId="3" fillId="3" borderId="10" xfId="1" applyNumberFormat="1" applyFont="1" applyFill="1" applyBorder="1" applyAlignment="1">
      <alignment horizontal="center" vertical="center" wrapText="1"/>
    </xf>
    <xf numFmtId="1" fontId="0" fillId="3" borderId="6" xfId="0" applyNumberFormat="1" applyFont="1" applyFill="1" applyBorder="1" applyAlignment="1">
      <alignment wrapText="1"/>
    </xf>
    <xf numFmtId="3" fontId="0" fillId="0" borderId="4" xfId="0" applyNumberFormat="1" applyBorder="1"/>
    <xf numFmtId="169" fontId="3" fillId="0" borderId="4" xfId="1" applyNumberFormat="1" applyFont="1" applyBorder="1"/>
    <xf numFmtId="1" fontId="0" fillId="3" borderId="9" xfId="0" applyNumberFormat="1" applyFont="1" applyFill="1" applyBorder="1" applyAlignment="1">
      <alignment wrapText="1"/>
    </xf>
    <xf numFmtId="3" fontId="0" fillId="0" borderId="7" xfId="0" applyNumberFormat="1" applyBorder="1"/>
    <xf numFmtId="0" fontId="3" fillId="3" borderId="1" xfId="0" applyFont="1" applyFill="1" applyBorder="1"/>
    <xf numFmtId="0" fontId="3" fillId="3" borderId="2" xfId="0" applyFont="1" applyFill="1" applyBorder="1" applyAlignment="1">
      <alignment horizontal="center"/>
    </xf>
    <xf numFmtId="0" fontId="3" fillId="3" borderId="3" xfId="0" applyFont="1" applyFill="1" applyBorder="1" applyAlignment="1">
      <alignment horizontal="center"/>
    </xf>
    <xf numFmtId="0" fontId="0" fillId="3" borderId="4" xfId="0" applyFill="1" applyBorder="1"/>
    <xf numFmtId="0" fontId="3" fillId="3" borderId="7" xfId="0" applyFont="1" applyFill="1" applyBorder="1"/>
    <xf numFmtId="0" fontId="0" fillId="3" borderId="4" xfId="0" applyFont="1" applyFill="1" applyBorder="1"/>
    <xf numFmtId="169" fontId="3" fillId="3" borderId="5" xfId="1" applyNumberFormat="1" applyFont="1" applyFill="1" applyBorder="1" applyAlignment="1">
      <alignment horizontal="center" vertical="center" wrapText="1"/>
    </xf>
    <xf numFmtId="165" fontId="0" fillId="0" borderId="5" xfId="3" applyNumberFormat="1" applyFont="1" applyBorder="1"/>
    <xf numFmtId="169" fontId="3" fillId="0" borderId="5" xfId="1" applyNumberFormat="1" applyFont="1" applyBorder="1"/>
    <xf numFmtId="165" fontId="3" fillId="0" borderId="5" xfId="3" applyNumberFormat="1" applyFont="1" applyBorder="1"/>
    <xf numFmtId="0" fontId="14" fillId="0" borderId="0" xfId="0" applyFont="1" applyAlignment="1">
      <alignment vertical="center"/>
    </xf>
    <xf numFmtId="0" fontId="15" fillId="0" borderId="0" xfId="0" applyFont="1"/>
    <xf numFmtId="0" fontId="0" fillId="0" borderId="0" xfId="0" quotePrefix="1"/>
    <xf numFmtId="0" fontId="0" fillId="0" borderId="0" xfId="0" applyAlignment="1">
      <alignment horizontal="left"/>
    </xf>
    <xf numFmtId="0" fontId="3" fillId="3" borderId="1" xfId="0" applyFont="1" applyFill="1" applyBorder="1" applyAlignment="1">
      <alignment horizontal="center" vertical="center" wrapText="1"/>
    </xf>
    <xf numFmtId="169" fontId="3" fillId="3" borderId="2" xfId="1" applyNumberFormat="1" applyFont="1" applyFill="1" applyBorder="1" applyAlignment="1">
      <alignment horizontal="center" vertical="center" wrapText="1"/>
    </xf>
    <xf numFmtId="1" fontId="0" fillId="3" borderId="5" xfId="0" applyNumberFormat="1" applyFont="1" applyFill="1" applyBorder="1"/>
    <xf numFmtId="1" fontId="0" fillId="3" borderId="8" xfId="0" applyNumberFormat="1" applyFont="1" applyFill="1" applyBorder="1"/>
    <xf numFmtId="169" fontId="0" fillId="0" borderId="8" xfId="1" applyNumberFormat="1" applyFont="1" applyBorder="1"/>
    <xf numFmtId="0" fontId="3" fillId="3" borderId="2" xfId="0" applyFont="1" applyFill="1" applyBorder="1" applyAlignment="1">
      <alignment vertical="center" wrapText="1"/>
    </xf>
    <xf numFmtId="0" fontId="3" fillId="3" borderId="3" xfId="0" applyFont="1" applyFill="1" applyBorder="1" applyAlignment="1">
      <alignment horizontal="center" vertical="center"/>
    </xf>
    <xf numFmtId="3" fontId="1" fillId="0" borderId="6" xfId="1" applyNumberFormat="1" applyFont="1" applyFill="1" applyBorder="1"/>
    <xf numFmtId="165" fontId="1" fillId="0" borderId="6" xfId="3" applyNumberFormat="1" applyFont="1" applyFill="1" applyBorder="1"/>
    <xf numFmtId="0" fontId="0" fillId="0" borderId="6" xfId="0" applyFont="1" applyFill="1" applyBorder="1" applyAlignment="1">
      <alignment horizontal="right"/>
    </xf>
    <xf numFmtId="168" fontId="1" fillId="0" borderId="6" xfId="1" applyNumberFormat="1" applyFont="1" applyFill="1" applyBorder="1"/>
    <xf numFmtId="0" fontId="16" fillId="0" borderId="0" xfId="0" applyFont="1"/>
    <xf numFmtId="0" fontId="0" fillId="3" borderId="5" xfId="0" applyFill="1" applyBorder="1" applyAlignment="1">
      <alignment horizontal="center" vertical="center"/>
    </xf>
    <xf numFmtId="0" fontId="0" fillId="3" borderId="6" xfId="0" applyFill="1" applyBorder="1" applyAlignment="1">
      <alignment horizontal="center" vertical="center"/>
    </xf>
    <xf numFmtId="171" fontId="0" fillId="0" borderId="5" xfId="1" applyNumberFormat="1" applyFont="1" applyBorder="1"/>
    <xf numFmtId="3" fontId="0" fillId="0" borderId="5" xfId="0" applyNumberFormat="1" applyBorder="1"/>
    <xf numFmtId="3" fontId="3" fillId="0" borderId="8" xfId="0" applyNumberFormat="1" applyFont="1" applyBorder="1"/>
    <xf numFmtId="0" fontId="0" fillId="3" borderId="5" xfId="0" applyFill="1" applyBorder="1" applyAlignment="1">
      <alignment horizontal="center"/>
    </xf>
    <xf numFmtId="0" fontId="0" fillId="3" borderId="6" xfId="0" applyFill="1" applyBorder="1" applyAlignment="1">
      <alignment horizontal="center"/>
    </xf>
    <xf numFmtId="0" fontId="0" fillId="3" borderId="4" xfId="0" applyFont="1" applyFill="1" applyBorder="1" applyAlignment="1">
      <alignment wrapText="1"/>
    </xf>
    <xf numFmtId="166" fontId="0" fillId="0" borderId="0" xfId="0" applyNumberFormat="1"/>
    <xf numFmtId="166" fontId="0" fillId="0" borderId="5" xfId="0" applyNumberFormat="1" applyBorder="1"/>
    <xf numFmtId="165" fontId="0" fillId="0" borderId="6" xfId="0" applyNumberFormat="1" applyBorder="1"/>
    <xf numFmtId="0" fontId="0" fillId="0" borderId="0" xfId="0" applyAlignment="1"/>
    <xf numFmtId="0" fontId="18" fillId="0" borderId="0" xfId="0" applyFont="1" applyAlignment="1">
      <alignment wrapText="1"/>
    </xf>
    <xf numFmtId="172" fontId="0" fillId="0" borderId="0" xfId="0" applyNumberFormat="1" applyFont="1"/>
    <xf numFmtId="9" fontId="1" fillId="0" borderId="0" xfId="3" applyFont="1"/>
    <xf numFmtId="0" fontId="19" fillId="0" borderId="0" xfId="0" applyFont="1" applyAlignment="1">
      <alignment vertical="top"/>
    </xf>
    <xf numFmtId="164" fontId="0" fillId="0" borderId="0" xfId="2" applyNumberFormat="1" applyFont="1" applyBorder="1"/>
    <xf numFmtId="0" fontId="19" fillId="0" borderId="0" xfId="0" applyFont="1" applyAlignment="1">
      <alignment vertical="top" wrapText="1"/>
    </xf>
    <xf numFmtId="0" fontId="19" fillId="0" borderId="0" xfId="0" applyFont="1"/>
    <xf numFmtId="0" fontId="20" fillId="0" borderId="0" xfId="0" applyFont="1" applyFill="1" applyBorder="1"/>
    <xf numFmtId="0" fontId="8" fillId="0" borderId="0" xfId="0" applyFont="1" applyFill="1" applyBorder="1"/>
    <xf numFmtId="0" fontId="20" fillId="0" borderId="34" xfId="0" applyFont="1" applyFill="1" applyBorder="1" applyAlignment="1" applyProtection="1">
      <alignment horizontal="left"/>
    </xf>
    <xf numFmtId="0" fontId="8" fillId="0" borderId="35" xfId="0" applyFont="1" applyFill="1" applyBorder="1" applyAlignment="1">
      <alignment horizontal="right"/>
    </xf>
    <xf numFmtId="0" fontId="20" fillId="0" borderId="35" xfId="0" applyFont="1" applyFill="1" applyBorder="1" applyAlignment="1" applyProtection="1">
      <alignment horizontal="center"/>
    </xf>
    <xf numFmtId="0" fontId="20" fillId="0" borderId="36" xfId="0" quotePrefix="1" applyFont="1" applyFill="1" applyBorder="1" applyAlignment="1" applyProtection="1">
      <alignment horizontal="center"/>
    </xf>
    <xf numFmtId="0" fontId="8" fillId="0" borderId="37" xfId="0" applyFont="1" applyFill="1" applyBorder="1" applyAlignment="1" applyProtection="1">
      <alignment horizontal="left"/>
    </xf>
    <xf numFmtId="169" fontId="8" fillId="0" borderId="0" xfId="1" applyNumberFormat="1" applyFont="1" applyFill="1" applyBorder="1" applyProtection="1"/>
    <xf numFmtId="169" fontId="8" fillId="0" borderId="0" xfId="1" applyNumberFormat="1" applyFont="1" applyFill="1" applyBorder="1"/>
    <xf numFmtId="169" fontId="8" fillId="0" borderId="38" xfId="1" applyNumberFormat="1" applyFont="1" applyFill="1" applyBorder="1" applyProtection="1"/>
    <xf numFmtId="0" fontId="8" fillId="0" borderId="39" xfId="0" applyFont="1" applyFill="1" applyBorder="1" applyAlignment="1" applyProtection="1">
      <alignment horizontal="left"/>
    </xf>
    <xf numFmtId="169" fontId="8" fillId="0" borderId="40" xfId="1" applyNumberFormat="1" applyFont="1" applyFill="1" applyBorder="1" applyProtection="1"/>
    <xf numFmtId="169" fontId="8" fillId="0" borderId="40" xfId="1" applyNumberFormat="1" applyFont="1" applyFill="1" applyBorder="1"/>
    <xf numFmtId="169" fontId="8" fillId="0" borderId="41" xfId="1" applyNumberFormat="1" applyFont="1" applyFill="1" applyBorder="1" applyProtection="1"/>
    <xf numFmtId="0" fontId="8" fillId="0" borderId="0" xfId="0" applyFont="1" applyFill="1" applyBorder="1" applyAlignment="1" applyProtection="1">
      <alignment horizontal="left"/>
    </xf>
    <xf numFmtId="0" fontId="21" fillId="0" borderId="0" xfId="0" applyFont="1" applyFill="1" applyBorder="1"/>
    <xf numFmtId="0" fontId="20" fillId="0" borderId="34" xfId="0" applyFont="1" applyFill="1" applyBorder="1" applyAlignment="1" applyProtection="1">
      <alignment horizontal="centerContinuous"/>
    </xf>
    <xf numFmtId="0" fontId="8" fillId="0" borderId="35" xfId="0" applyFont="1" applyFill="1" applyBorder="1" applyAlignment="1">
      <alignment horizontal="centerContinuous"/>
    </xf>
    <xf numFmtId="0" fontId="8" fillId="0" borderId="36" xfId="0" applyFont="1" applyFill="1" applyBorder="1" applyAlignment="1">
      <alignment horizontal="centerContinuous"/>
    </xf>
    <xf numFmtId="0" fontId="20" fillId="0" borderId="42" xfId="0" applyFont="1" applyFill="1" applyBorder="1" applyAlignment="1" applyProtection="1">
      <alignment horizontal="center"/>
    </xf>
    <xf numFmtId="0" fontId="20" fillId="0" borderId="42" xfId="0" quotePrefix="1" applyFont="1" applyFill="1" applyBorder="1" applyAlignment="1">
      <alignment horizontal="center"/>
    </xf>
    <xf numFmtId="0" fontId="16" fillId="0" borderId="0" xfId="0" applyFont="1" applyBorder="1"/>
    <xf numFmtId="0" fontId="8" fillId="0" borderId="39" xfId="0" applyFont="1" applyFill="1" applyBorder="1"/>
    <xf numFmtId="0" fontId="20" fillId="0" borderId="39" xfId="0" applyFont="1" applyFill="1" applyBorder="1" applyAlignment="1">
      <alignment horizontal="center"/>
    </xf>
    <xf numFmtId="0" fontId="20" fillId="0" borderId="40" xfId="0" applyFont="1" applyFill="1" applyBorder="1" applyAlignment="1" applyProtection="1">
      <alignment horizontal="center"/>
    </xf>
    <xf numFmtId="0" fontId="20" fillId="0" borderId="41" xfId="0" applyFont="1" applyFill="1" applyBorder="1" applyAlignment="1" applyProtection="1">
      <alignment horizontal="center"/>
    </xf>
    <xf numFmtId="0" fontId="20" fillId="0" borderId="39" xfId="0" applyFont="1" applyFill="1" applyBorder="1" applyAlignment="1" applyProtection="1">
      <alignment horizontal="center"/>
    </xf>
    <xf numFmtId="0" fontId="20" fillId="0" borderId="14" xfId="0" applyFont="1" applyFill="1" applyBorder="1" applyAlignment="1">
      <alignment horizontal="center"/>
    </xf>
    <xf numFmtId="0" fontId="20" fillId="0" borderId="14" xfId="0" applyFont="1" applyFill="1" applyBorder="1" applyAlignment="1" applyProtection="1">
      <alignment horizontal="center"/>
    </xf>
    <xf numFmtId="169" fontId="8" fillId="0" borderId="37" xfId="1" applyNumberFormat="1" applyFont="1" applyFill="1" applyBorder="1" applyProtection="1"/>
    <xf numFmtId="169" fontId="8" fillId="0" borderId="43" xfId="1" applyNumberFormat="1" applyFont="1" applyFill="1" applyBorder="1" applyProtection="1"/>
    <xf numFmtId="0" fontId="8" fillId="0" borderId="37" xfId="0" quotePrefix="1" applyFont="1" applyFill="1" applyBorder="1" applyAlignment="1">
      <alignment horizontal="left"/>
    </xf>
    <xf numFmtId="169" fontId="8" fillId="0" borderId="37" xfId="1" applyNumberFormat="1" applyFont="1" applyFill="1" applyBorder="1"/>
    <xf numFmtId="169" fontId="8" fillId="0" borderId="43" xfId="1" applyNumberFormat="1" applyFont="1" applyFill="1" applyBorder="1"/>
    <xf numFmtId="0" fontId="8" fillId="0" borderId="37" xfId="0" quotePrefix="1" applyFont="1" applyFill="1" applyBorder="1" applyAlignment="1" applyProtection="1">
      <alignment horizontal="left"/>
    </xf>
    <xf numFmtId="0" fontId="8" fillId="0" borderId="37" xfId="0" applyFont="1" applyFill="1" applyBorder="1"/>
    <xf numFmtId="173" fontId="8" fillId="0" borderId="37" xfId="0" applyNumberFormat="1" applyFont="1" applyFill="1" applyBorder="1"/>
    <xf numFmtId="173" fontId="8" fillId="0" borderId="0" xfId="0" applyNumberFormat="1" applyFont="1" applyFill="1" applyBorder="1"/>
    <xf numFmtId="173" fontId="8" fillId="0" borderId="43" xfId="0" applyNumberFormat="1" applyFont="1" applyFill="1" applyBorder="1"/>
    <xf numFmtId="0" fontId="8" fillId="0" borderId="37" xfId="0" applyFont="1" applyBorder="1"/>
    <xf numFmtId="173" fontId="8" fillId="0" borderId="37" xfId="0" applyNumberFormat="1" applyFont="1" applyBorder="1"/>
    <xf numFmtId="173" fontId="8" fillId="0" borderId="0" xfId="0" applyNumberFormat="1" applyFont="1" applyBorder="1"/>
    <xf numFmtId="173" fontId="8" fillId="0" borderId="43" xfId="0" applyNumberFormat="1" applyFont="1" applyBorder="1"/>
    <xf numFmtId="0" fontId="8" fillId="0" borderId="37" xfId="0" applyFont="1" applyBorder="1" applyAlignment="1" applyProtection="1">
      <alignment horizontal="left"/>
    </xf>
    <xf numFmtId="173" fontId="8" fillId="0" borderId="38" xfId="0" applyNumberFormat="1" applyFont="1" applyBorder="1"/>
    <xf numFmtId="173" fontId="8" fillId="0" borderId="39" xfId="0" applyNumberFormat="1" applyFont="1" applyBorder="1"/>
    <xf numFmtId="173" fontId="8" fillId="0" borderId="40" xfId="0" applyNumberFormat="1" applyFont="1" applyBorder="1"/>
    <xf numFmtId="173" fontId="8" fillId="0" borderId="41" xfId="0" applyNumberFormat="1" applyFont="1" applyBorder="1"/>
    <xf numFmtId="173" fontId="8" fillId="0" borderId="14" xfId="0" applyNumberFormat="1" applyFont="1" applyBorder="1"/>
    <xf numFmtId="169" fontId="8" fillId="0" borderId="14" xfId="1" applyNumberFormat="1" applyFont="1" applyFill="1" applyBorder="1" applyProtection="1"/>
    <xf numFmtId="0" fontId="16" fillId="0" borderId="0" xfId="0" applyFont="1" applyFill="1"/>
    <xf numFmtId="0" fontId="20" fillId="5" borderId="23" xfId="0" quotePrefix="1" applyFont="1" applyFill="1" applyBorder="1" applyAlignment="1" applyProtection="1">
      <alignment horizontal="centerContinuous"/>
    </xf>
    <xf numFmtId="0" fontId="20" fillId="5" borderId="32" xfId="0" applyFont="1" applyFill="1" applyBorder="1" applyAlignment="1" applyProtection="1">
      <alignment horizontal="centerContinuous"/>
    </xf>
    <xf numFmtId="0" fontId="20" fillId="5" borderId="31" xfId="0" quotePrefix="1" applyFont="1" applyFill="1" applyBorder="1" applyAlignment="1" applyProtection="1">
      <alignment horizontal="centerContinuous"/>
    </xf>
    <xf numFmtId="0" fontId="20" fillId="5" borderId="23" xfId="0" applyFont="1" applyFill="1" applyBorder="1" applyAlignment="1" applyProtection="1">
      <alignment horizontal="centerContinuous"/>
    </xf>
    <xf numFmtId="0" fontId="20" fillId="5" borderId="23" xfId="0" quotePrefix="1" applyFont="1" applyFill="1" applyBorder="1" applyAlignment="1" applyProtection="1">
      <alignment horizontal="center"/>
    </xf>
    <xf numFmtId="0" fontId="20" fillId="5" borderId="32" xfId="0" applyFont="1" applyFill="1" applyBorder="1" applyAlignment="1" applyProtection="1">
      <alignment horizontal="center"/>
    </xf>
    <xf numFmtId="0" fontId="20" fillId="5" borderId="31" xfId="0" quotePrefix="1" applyFont="1" applyFill="1" applyBorder="1" applyAlignment="1" applyProtection="1">
      <alignment horizontal="center"/>
    </xf>
    <xf numFmtId="0" fontId="20" fillId="5" borderId="23" xfId="0" applyFont="1" applyFill="1" applyBorder="1" applyAlignment="1" applyProtection="1">
      <alignment horizontal="center"/>
    </xf>
    <xf numFmtId="173" fontId="8" fillId="0" borderId="35" xfId="0" applyNumberFormat="1" applyFont="1" applyBorder="1"/>
    <xf numFmtId="0" fontId="8" fillId="0" borderId="0" xfId="0" applyFont="1" applyBorder="1"/>
    <xf numFmtId="0" fontId="8" fillId="0" borderId="0" xfId="0" applyFont="1" applyBorder="1" applyAlignment="1" applyProtection="1">
      <alignment horizontal="left"/>
    </xf>
    <xf numFmtId="0" fontId="3" fillId="0" borderId="0" xfId="0" applyFont="1" applyBorder="1" applyAlignment="1">
      <alignment horizontal="center" vertical="center" wrapText="1"/>
    </xf>
    <xf numFmtId="0" fontId="3" fillId="0" borderId="0" xfId="0" applyFont="1" applyAlignment="1">
      <alignment horizontal="left" vertical="top" wrapText="1"/>
    </xf>
    <xf numFmtId="3" fontId="0" fillId="0" borderId="0" xfId="0" applyNumberFormat="1" applyAlignment="1">
      <alignment horizontal="right"/>
    </xf>
    <xf numFmtId="0" fontId="20" fillId="0" borderId="34" xfId="0" quotePrefix="1" applyFont="1" applyFill="1" applyBorder="1" applyAlignment="1" applyProtection="1">
      <alignment horizontal="left"/>
    </xf>
    <xf numFmtId="0" fontId="8" fillId="0" borderId="35" xfId="0" applyFont="1" applyFill="1" applyBorder="1"/>
    <xf numFmtId="0" fontId="20" fillId="0" borderId="35" xfId="0" applyFont="1" applyFill="1" applyBorder="1" applyAlignment="1" applyProtection="1">
      <alignment horizontal="right" indent="2"/>
    </xf>
    <xf numFmtId="0" fontId="20" fillId="0" borderId="35" xfId="0" applyFont="1" applyFill="1" applyBorder="1" applyAlignment="1" applyProtection="1">
      <alignment horizontal="centerContinuous"/>
    </xf>
    <xf numFmtId="0" fontId="20" fillId="0" borderId="36" xfId="0" applyFont="1" applyFill="1" applyBorder="1" applyAlignment="1">
      <alignment horizontal="right" indent="2"/>
    </xf>
    <xf numFmtId="0" fontId="20" fillId="0" borderId="0" xfId="0" applyFont="1" applyFill="1" applyBorder="1" applyAlignment="1" applyProtection="1">
      <alignment horizontal="right" indent="2"/>
    </xf>
    <xf numFmtId="169" fontId="8" fillId="0" borderId="0" xfId="1" applyNumberFormat="1" applyFont="1" applyBorder="1" applyProtection="1"/>
    <xf numFmtId="169" fontId="8" fillId="0" borderId="0" xfId="1" applyNumberFormat="1" applyFont="1" applyBorder="1"/>
    <xf numFmtId="169" fontId="8" fillId="0" borderId="38" xfId="1" applyNumberFormat="1" applyFont="1" applyBorder="1" applyProtection="1"/>
    <xf numFmtId="169" fontId="16" fillId="0" borderId="0" xfId="0" applyNumberFormat="1" applyFont="1"/>
    <xf numFmtId="0" fontId="8" fillId="0" borderId="39" xfId="0" applyFont="1" applyBorder="1" applyAlignment="1" applyProtection="1">
      <alignment horizontal="left"/>
    </xf>
    <xf numFmtId="169" fontId="8" fillId="0" borderId="40" xfId="1" applyNumberFormat="1" applyFont="1" applyBorder="1" applyProtection="1"/>
    <xf numFmtId="169" fontId="8" fillId="0" borderId="41" xfId="1" applyNumberFormat="1" applyFont="1" applyBorder="1" applyProtection="1"/>
    <xf numFmtId="0" fontId="20" fillId="0" borderId="0" xfId="0" applyFont="1" applyBorder="1" applyAlignment="1" applyProtection="1">
      <alignment horizontal="left"/>
    </xf>
    <xf numFmtId="0" fontId="8" fillId="0" borderId="0" xfId="0" quotePrefix="1" applyFont="1" applyBorder="1" applyAlignment="1">
      <alignment horizontal="left"/>
    </xf>
    <xf numFmtId="0" fontId="8" fillId="0" borderId="0" xfId="0" quotePrefix="1" applyFont="1" applyBorder="1" applyAlignment="1" applyProtection="1">
      <alignment horizontal="left"/>
    </xf>
    <xf numFmtId="0" fontId="21" fillId="0" borderId="0" xfId="0" applyFont="1" applyBorder="1"/>
    <xf numFmtId="0" fontId="20" fillId="0" borderId="34" xfId="0" quotePrefix="1" applyFont="1" applyFill="1" applyBorder="1" applyAlignment="1">
      <alignment horizontal="left"/>
    </xf>
    <xf numFmtId="0" fontId="20" fillId="0" borderId="35" xfId="0" applyFont="1" applyFill="1" applyBorder="1"/>
    <xf numFmtId="0" fontId="8" fillId="0" borderId="36" xfId="0" applyFont="1" applyFill="1" applyBorder="1"/>
    <xf numFmtId="0" fontId="20" fillId="0" borderId="0" xfId="0" quotePrefix="1" applyFont="1" applyFill="1" applyBorder="1" applyAlignment="1" applyProtection="1">
      <alignment horizontal="left"/>
    </xf>
    <xf numFmtId="0" fontId="20" fillId="0" borderId="0" xfId="0" quotePrefix="1" applyFont="1" applyFill="1" applyBorder="1" applyAlignment="1" applyProtection="1">
      <alignment horizontal="center"/>
    </xf>
    <xf numFmtId="0" fontId="20" fillId="0" borderId="0" xfId="0" applyFont="1" applyFill="1" applyBorder="1" applyAlignment="1" applyProtection="1">
      <alignment horizontal="center"/>
    </xf>
    <xf numFmtId="0" fontId="20" fillId="0" borderId="0" xfId="0" applyFont="1" applyFill="1" applyBorder="1" applyAlignment="1" applyProtection="1">
      <alignment horizontal="center" vertical="justify"/>
    </xf>
    <xf numFmtId="0" fontId="8" fillId="0" borderId="38" xfId="0" applyFont="1" applyFill="1" applyBorder="1"/>
    <xf numFmtId="0" fontId="8" fillId="0" borderId="38" xfId="0" applyFont="1" applyFill="1" applyBorder="1" applyAlignment="1" applyProtection="1">
      <alignment horizontal="left"/>
    </xf>
    <xf numFmtId="169" fontId="8" fillId="0" borderId="38" xfId="1" applyNumberFormat="1" applyFont="1" applyFill="1" applyBorder="1"/>
    <xf numFmtId="0" fontId="8" fillId="0" borderId="37" xfId="0" applyFont="1" applyFill="1" applyBorder="1" applyAlignment="1">
      <alignment horizontal="left"/>
    </xf>
    <xf numFmtId="0" fontId="20" fillId="0" borderId="37" xfId="0" quotePrefix="1" applyFont="1" applyFill="1" applyBorder="1" applyAlignment="1">
      <alignment horizontal="left"/>
    </xf>
    <xf numFmtId="43" fontId="8" fillId="0" borderId="0" xfId="1" applyNumberFormat="1" applyFont="1" applyFill="1" applyBorder="1"/>
    <xf numFmtId="43" fontId="20" fillId="0" borderId="0" xfId="1" applyNumberFormat="1" applyFont="1" applyFill="1" applyBorder="1" applyAlignment="1">
      <alignment horizontal="center"/>
    </xf>
    <xf numFmtId="43" fontId="8" fillId="0" borderId="38" xfId="1" applyNumberFormat="1" applyFont="1" applyFill="1" applyBorder="1"/>
    <xf numFmtId="0" fontId="20" fillId="0" borderId="0" xfId="0" applyFont="1" applyFill="1" applyBorder="1" applyAlignment="1">
      <alignment horizontal="center" vertical="justify"/>
    </xf>
    <xf numFmtId="0" fontId="20" fillId="0" borderId="38" xfId="0" applyFont="1" applyFill="1" applyBorder="1" applyAlignment="1" applyProtection="1">
      <alignment horizontal="center"/>
    </xf>
    <xf numFmtId="0" fontId="8" fillId="0" borderId="0" xfId="0" quotePrefix="1" applyFont="1" applyFill="1" applyBorder="1" applyAlignment="1" applyProtection="1">
      <alignment horizontal="left"/>
    </xf>
    <xf numFmtId="0" fontId="20" fillId="0" borderId="37" xfId="0" applyFont="1" applyFill="1" applyBorder="1" applyAlignment="1" applyProtection="1">
      <alignment horizontal="left"/>
    </xf>
    <xf numFmtId="0" fontId="8" fillId="0" borderId="0" xfId="0" quotePrefix="1" applyFont="1" applyFill="1" applyBorder="1" applyAlignment="1">
      <alignment horizontal="left"/>
    </xf>
    <xf numFmtId="0" fontId="8" fillId="0" borderId="40" xfId="0" applyFont="1" applyFill="1" applyBorder="1"/>
    <xf numFmtId="0" fontId="8" fillId="0" borderId="41" xfId="0" applyFont="1" applyFill="1" applyBorder="1"/>
    <xf numFmtId="0" fontId="8" fillId="0" borderId="0" xfId="0" applyFont="1" applyFill="1" applyBorder="1" applyAlignment="1">
      <alignment horizontal="left"/>
    </xf>
    <xf numFmtId="0" fontId="21" fillId="0" borderId="40" xfId="0" applyFont="1" applyFill="1" applyBorder="1" applyAlignment="1">
      <alignment horizontal="left"/>
    </xf>
    <xf numFmtId="5" fontId="8" fillId="0" borderId="40" xfId="1" applyNumberFormat="1" applyFont="1" applyFill="1" applyBorder="1"/>
    <xf numFmtId="5" fontId="8" fillId="0" borderId="40" xfId="1" applyNumberFormat="1" applyFont="1" applyFill="1" applyBorder="1" applyAlignment="1">
      <alignment horizontal="center"/>
    </xf>
    <xf numFmtId="5" fontId="8" fillId="0" borderId="40" xfId="1" applyNumberFormat="1" applyFont="1" applyFill="1" applyBorder="1" applyProtection="1"/>
    <xf numFmtId="165" fontId="16" fillId="0" borderId="0" xfId="0" applyNumberFormat="1" applyFont="1"/>
    <xf numFmtId="0" fontId="20" fillId="0" borderId="0" xfId="0" quotePrefix="1" applyFont="1" applyFill="1" applyBorder="1" applyAlignment="1" applyProtection="1">
      <alignment horizontal="right" indent="2"/>
    </xf>
    <xf numFmtId="0" fontId="20" fillId="0" borderId="0" xfId="0" applyFont="1" applyFill="1" applyBorder="1" applyAlignment="1" applyProtection="1">
      <alignment horizontal="right" vertical="justify" indent="2"/>
    </xf>
    <xf numFmtId="0" fontId="8" fillId="0" borderId="0" xfId="0" applyFont="1" applyFill="1" applyBorder="1" applyAlignment="1">
      <alignment horizontal="right" indent="2"/>
    </xf>
    <xf numFmtId="166" fontId="8" fillId="0" borderId="0" xfId="1" applyNumberFormat="1" applyFont="1" applyFill="1" applyBorder="1"/>
    <xf numFmtId="166" fontId="8" fillId="0" borderId="0" xfId="1" applyNumberFormat="1" applyFont="1" applyFill="1" applyBorder="1" applyProtection="1"/>
    <xf numFmtId="166" fontId="8" fillId="0" borderId="0" xfId="0" applyNumberFormat="1" applyFont="1" applyFill="1" applyBorder="1" applyAlignment="1">
      <alignment vertical="center"/>
    </xf>
    <xf numFmtId="43" fontId="20" fillId="0" borderId="0" xfId="1" applyNumberFormat="1" applyFont="1" applyFill="1" applyBorder="1"/>
    <xf numFmtId="0" fontId="20" fillId="0" borderId="0" xfId="0" applyFont="1" applyFill="1" applyBorder="1" applyAlignment="1">
      <alignment horizontal="right" vertical="justify" indent="2"/>
    </xf>
    <xf numFmtId="0" fontId="8" fillId="0" borderId="38" xfId="0" applyFont="1" applyFill="1" applyBorder="1" applyAlignment="1">
      <alignment horizontal="right" indent="2"/>
    </xf>
    <xf numFmtId="0" fontId="8" fillId="0" borderId="0" xfId="0" applyFont="1" applyFill="1" applyBorder="1" applyAlignment="1" applyProtection="1">
      <alignment horizontal="right" indent="2"/>
    </xf>
    <xf numFmtId="0" fontId="8" fillId="0" borderId="0" xfId="0" quotePrefix="1" applyFont="1" applyFill="1" applyBorder="1" applyAlignment="1" applyProtection="1">
      <alignment horizontal="right" indent="2"/>
    </xf>
    <xf numFmtId="5" fontId="8" fillId="0" borderId="0" xfId="1" applyNumberFormat="1" applyFont="1" applyFill="1" applyBorder="1"/>
    <xf numFmtId="5" fontId="8" fillId="0" borderId="0" xfId="1" applyNumberFormat="1" applyFont="1" applyFill="1" applyBorder="1" applyAlignment="1">
      <alignment horizontal="center"/>
    </xf>
    <xf numFmtId="5" fontId="8" fillId="0" borderId="0" xfId="1" applyNumberFormat="1" applyFont="1" applyFill="1" applyBorder="1" applyProtection="1"/>
    <xf numFmtId="5" fontId="8" fillId="0" borderId="38" xfId="1" applyNumberFormat="1" applyFont="1" applyFill="1" applyBorder="1" applyProtection="1"/>
    <xf numFmtId="0" fontId="20" fillId="0" borderId="37" xfId="0" quotePrefix="1" applyFont="1" applyFill="1" applyBorder="1" applyAlignment="1" applyProtection="1">
      <alignment horizontal="left"/>
    </xf>
    <xf numFmtId="5" fontId="8" fillId="0" borderId="0" xfId="0" applyNumberFormat="1" applyFont="1" applyFill="1" applyBorder="1"/>
    <xf numFmtId="5" fontId="8" fillId="0" borderId="40" xfId="0" applyNumberFormat="1" applyFont="1" applyFill="1" applyBorder="1"/>
    <xf numFmtId="0" fontId="20" fillId="0" borderId="0" xfId="0" quotePrefix="1" applyFont="1" applyFill="1" applyBorder="1" applyAlignment="1" applyProtection="1">
      <alignment horizontal="right" indent="1"/>
    </xf>
    <xf numFmtId="0" fontId="20" fillId="0" borderId="0" xfId="0" applyFont="1" applyFill="1" applyBorder="1" applyAlignment="1" applyProtection="1">
      <alignment horizontal="right" indent="1"/>
    </xf>
    <xf numFmtId="0" fontId="8" fillId="0" borderId="0" xfId="0" applyFont="1" applyFill="1" applyBorder="1" applyAlignment="1">
      <alignment horizontal="right" indent="1"/>
    </xf>
    <xf numFmtId="3" fontId="8" fillId="0" borderId="37" xfId="0" applyNumberFormat="1" applyFont="1" applyFill="1" applyBorder="1"/>
    <xf numFmtId="173" fontId="8" fillId="6" borderId="37" xfId="0" applyNumberFormat="1" applyFont="1" applyFill="1" applyBorder="1"/>
    <xf numFmtId="173" fontId="8" fillId="6" borderId="0" xfId="0" applyNumberFormat="1" applyFont="1" applyFill="1" applyBorder="1"/>
    <xf numFmtId="173" fontId="8" fillId="6" borderId="38" xfId="0" applyNumberFormat="1" applyFont="1" applyFill="1" applyBorder="1"/>
    <xf numFmtId="0" fontId="16" fillId="5" borderId="37" xfId="0" applyFont="1" applyFill="1" applyBorder="1"/>
    <xf numFmtId="0" fontId="20" fillId="5" borderId="0" xfId="0" quotePrefix="1" applyFont="1" applyFill="1" applyBorder="1" applyAlignment="1" applyProtection="1">
      <alignment horizontal="right" indent="1"/>
    </xf>
    <xf numFmtId="0" fontId="20" fillId="5" borderId="0" xfId="0" applyFont="1" applyFill="1" applyBorder="1" applyAlignment="1" applyProtection="1">
      <alignment horizontal="right" indent="1"/>
    </xf>
    <xf numFmtId="0" fontId="20" fillId="5" borderId="0" xfId="0" applyFont="1" applyFill="1" applyBorder="1" applyAlignment="1">
      <alignment horizontal="right" vertical="justify" indent="1"/>
    </xf>
    <xf numFmtId="0" fontId="20" fillId="5" borderId="38" xfId="0" applyFont="1" applyFill="1" applyBorder="1" applyAlignment="1" applyProtection="1">
      <alignment horizontal="right" indent="1"/>
    </xf>
    <xf numFmtId="164" fontId="8" fillId="0" borderId="0" xfId="2" applyNumberFormat="1" applyFont="1" applyFill="1" applyBorder="1"/>
    <xf numFmtId="166" fontId="8" fillId="0" borderId="38" xfId="1" applyNumberFormat="1" applyFont="1" applyFill="1" applyBorder="1"/>
    <xf numFmtId="0" fontId="8" fillId="0" borderId="38" xfId="0" applyFont="1" applyFill="1" applyBorder="1" applyAlignment="1">
      <alignment horizontal="right" indent="1"/>
    </xf>
    <xf numFmtId="0" fontId="8" fillId="0" borderId="0" xfId="0" applyFont="1" applyFill="1" applyBorder="1" applyAlignment="1" applyProtection="1">
      <alignment horizontal="right" indent="1"/>
    </xf>
    <xf numFmtId="0" fontId="8" fillId="0" borderId="0" xfId="0" quotePrefix="1" applyFont="1" applyFill="1" applyBorder="1" applyAlignment="1" applyProtection="1">
      <alignment horizontal="right" indent="1"/>
    </xf>
    <xf numFmtId="166" fontId="8" fillId="0" borderId="0" xfId="0" applyNumberFormat="1" applyFont="1" applyFill="1" applyBorder="1"/>
    <xf numFmtId="166" fontId="8" fillId="0" borderId="0" xfId="1" applyNumberFormat="1" applyFont="1" applyFill="1" applyBorder="1" applyAlignment="1" applyProtection="1">
      <alignment horizontal="right"/>
    </xf>
    <xf numFmtId="166" fontId="8" fillId="0" borderId="38" xfId="1" applyNumberFormat="1" applyFont="1" applyFill="1" applyBorder="1" applyProtection="1"/>
    <xf numFmtId="173" fontId="8" fillId="6" borderId="0" xfId="0" applyNumberFormat="1" applyFont="1" applyFill="1" applyBorder="1" applyAlignment="1">
      <alignment horizontal="right" indent="1"/>
    </xf>
    <xf numFmtId="173" fontId="8" fillId="6" borderId="38" xfId="0" applyNumberFormat="1" applyFont="1" applyFill="1" applyBorder="1" applyAlignment="1">
      <alignment horizontal="right" indent="1"/>
    </xf>
    <xf numFmtId="0" fontId="16" fillId="0" borderId="37" xfId="0" applyFont="1" applyBorder="1"/>
    <xf numFmtId="0" fontId="4" fillId="3" borderId="2" xfId="4" applyFont="1" applyFill="1" applyBorder="1" applyAlignment="1">
      <alignment horizontal="center" vertical="center"/>
    </xf>
    <xf numFmtId="0" fontId="4" fillId="3" borderId="17" xfId="0" applyFont="1" applyFill="1" applyBorder="1" applyAlignment="1">
      <alignment horizontal="center" vertical="center" wrapText="1"/>
    </xf>
    <xf numFmtId="1" fontId="6" fillId="3" borderId="32" xfId="0" applyNumberFormat="1" applyFont="1" applyFill="1" applyBorder="1" applyAlignment="1">
      <alignment horizontal="center" vertical="top"/>
    </xf>
    <xf numFmtId="1" fontId="6" fillId="3" borderId="44" xfId="0" applyNumberFormat="1" applyFont="1" applyFill="1" applyBorder="1" applyAlignment="1">
      <alignment horizontal="center" vertical="top"/>
    </xf>
    <xf numFmtId="169" fontId="4" fillId="0" borderId="5" xfId="1" applyNumberFormat="1" applyFont="1" applyBorder="1" applyAlignment="1">
      <alignment vertical="center"/>
    </xf>
    <xf numFmtId="169" fontId="4" fillId="0" borderId="8" xfId="1" applyNumberFormat="1" applyFont="1" applyBorder="1" applyAlignment="1">
      <alignment vertical="center"/>
    </xf>
    <xf numFmtId="0" fontId="21" fillId="0" borderId="0" xfId="0" applyFont="1" applyFill="1" applyBorder="1" applyAlignment="1">
      <alignment horizontal="left"/>
    </xf>
    <xf numFmtId="173" fontId="8" fillId="0" borderId="42" xfId="0" applyNumberFormat="1" applyFont="1" applyBorder="1"/>
    <xf numFmtId="173" fontId="8" fillId="0" borderId="36" xfId="0" applyNumberFormat="1" applyFont="1" applyBorder="1"/>
    <xf numFmtId="169" fontId="8" fillId="0" borderId="42" xfId="1" applyNumberFormat="1" applyFont="1" applyFill="1" applyBorder="1" applyProtection="1"/>
    <xf numFmtId="169" fontId="6" fillId="0" borderId="0" xfId="0" applyNumberFormat="1" applyFont="1"/>
    <xf numFmtId="0" fontId="6" fillId="0" borderId="0" xfId="0" applyFont="1" applyAlignment="1">
      <alignment horizontal="left" indent="2"/>
    </xf>
    <xf numFmtId="9" fontId="0" fillId="0" borderId="5" xfId="1" applyNumberFormat="1" applyFont="1" applyBorder="1"/>
    <xf numFmtId="9" fontId="0" fillId="0" borderId="6" xfId="1" applyNumberFormat="1" applyFont="1" applyBorder="1"/>
    <xf numFmtId="165" fontId="0" fillId="0" borderId="5" xfId="0" applyNumberFormat="1" applyBorder="1"/>
    <xf numFmtId="165" fontId="3" fillId="0" borderId="8" xfId="3" applyNumberFormat="1" applyFont="1" applyBorder="1"/>
    <xf numFmtId="49" fontId="0" fillId="3" borderId="4" xfId="0" applyNumberFormat="1" applyFill="1" applyBorder="1"/>
    <xf numFmtId="43" fontId="6" fillId="0" borderId="0" xfId="1" applyNumberFormat="1" applyFont="1"/>
    <xf numFmtId="1" fontId="0" fillId="3" borderId="4" xfId="0" applyNumberFormat="1" applyFill="1" applyBorder="1" applyAlignment="1">
      <alignment horizontal="center" vertical="center" wrapText="1"/>
    </xf>
    <xf numFmtId="1" fontId="0" fillId="3" borderId="7" xfId="0" applyNumberFormat="1" applyFill="1" applyBorder="1" applyAlignment="1">
      <alignment horizontal="center" vertical="center" wrapText="1"/>
    </xf>
    <xf numFmtId="1" fontId="0" fillId="3" borderId="4" xfId="0" applyNumberFormat="1" applyFill="1" applyBorder="1" applyAlignment="1">
      <alignment horizontal="center"/>
    </xf>
    <xf numFmtId="1" fontId="0" fillId="3" borderId="7" xfId="0" applyNumberFormat="1" applyFill="1" applyBorder="1" applyAlignment="1">
      <alignment horizontal="center"/>
    </xf>
    <xf numFmtId="0" fontId="0" fillId="0" borderId="0" xfId="0" applyFont="1" applyAlignment="1">
      <alignment wrapText="1"/>
    </xf>
    <xf numFmtId="7" fontId="1" fillId="0" borderId="6" xfId="2" applyNumberFormat="1" applyFont="1" applyFill="1" applyBorder="1" applyAlignment="1">
      <alignment horizontal="right"/>
    </xf>
    <xf numFmtId="165" fontId="1" fillId="0" borderId="9" xfId="3" applyNumberFormat="1" applyFont="1" applyFill="1" applyBorder="1" applyAlignment="1">
      <alignment horizontal="right"/>
    </xf>
    <xf numFmtId="166" fontId="3" fillId="0" borderId="8" xfId="0" applyNumberFormat="1" applyFont="1" applyBorder="1"/>
    <xf numFmtId="6" fontId="8" fillId="0" borderId="0" xfId="2" applyNumberFormat="1" applyFont="1" applyFill="1" applyBorder="1" applyProtection="1"/>
    <xf numFmtId="6" fontId="8" fillId="0" borderId="0" xfId="2" applyNumberFormat="1" applyFont="1" applyFill="1" applyBorder="1"/>
    <xf numFmtId="6" fontId="8" fillId="0" borderId="38" xfId="1" applyNumberFormat="1" applyFont="1" applyFill="1" applyBorder="1"/>
    <xf numFmtId="169" fontId="8" fillId="0" borderId="0" xfId="1" applyNumberFormat="1" applyFont="1" applyFill="1" applyBorder="1" applyAlignment="1">
      <alignment horizontal="center"/>
    </xf>
    <xf numFmtId="164" fontId="6" fillId="0" borderId="0" xfId="0" applyNumberFormat="1" applyFont="1"/>
    <xf numFmtId="0" fontId="6" fillId="3" borderId="22" xfId="0" applyFont="1" applyFill="1" applyBorder="1" applyAlignment="1"/>
    <xf numFmtId="0" fontId="6" fillId="3" borderId="23" xfId="0" applyFont="1" applyFill="1" applyBorder="1" applyAlignment="1"/>
    <xf numFmtId="169" fontId="0" fillId="0" borderId="5" xfId="1" applyNumberFormat="1" applyFont="1" applyBorder="1" applyAlignment="1">
      <alignment horizontal="right"/>
    </xf>
    <xf numFmtId="171" fontId="3" fillId="0" borderId="8" xfId="1" applyNumberFormat="1" applyFont="1" applyBorder="1"/>
    <xf numFmtId="9" fontId="3" fillId="0" borderId="8" xfId="1" applyNumberFormat="1" applyFont="1" applyBorder="1"/>
    <xf numFmtId="9" fontId="3" fillId="0" borderId="9" xfId="1" applyNumberFormat="1" applyFont="1" applyBorder="1"/>
    <xf numFmtId="44" fontId="6" fillId="0" borderId="0" xfId="3" applyNumberFormat="1" applyFont="1"/>
    <xf numFmtId="1" fontId="6" fillId="0" borderId="0" xfId="0" applyNumberFormat="1" applyFont="1" applyFill="1" applyBorder="1" applyAlignment="1">
      <alignment horizontal="center" vertical="center" wrapText="1"/>
    </xf>
    <xf numFmtId="1" fontId="6" fillId="0" borderId="0" xfId="0" applyNumberFormat="1" applyFont="1" applyFill="1" applyBorder="1" applyAlignment="1">
      <alignment horizontal="left" vertical="center" wrapText="1"/>
    </xf>
    <xf numFmtId="169" fontId="6" fillId="0" borderId="0" xfId="1" applyNumberFormat="1" applyFont="1" applyFill="1" applyBorder="1"/>
    <xf numFmtId="164" fontId="4" fillId="0" borderId="0" xfId="2" applyNumberFormat="1" applyFont="1" applyFill="1" applyBorder="1"/>
    <xf numFmtId="164" fontId="6" fillId="0" borderId="0" xfId="2" applyNumberFormat="1" applyFont="1" applyFill="1" applyBorder="1"/>
    <xf numFmtId="44" fontId="6" fillId="0" borderId="0" xfId="2" applyNumberFormat="1" applyFont="1" applyFill="1" applyBorder="1"/>
    <xf numFmtId="0" fontId="3" fillId="0" borderId="0" xfId="0" applyFont="1" applyAlignment="1">
      <alignment wrapText="1"/>
    </xf>
    <xf numFmtId="0" fontId="3" fillId="3" borderId="1" xfId="0" applyFont="1" applyFill="1" applyBorder="1" applyAlignment="1">
      <alignment wrapText="1"/>
    </xf>
    <xf numFmtId="166" fontId="0" fillId="4" borderId="6" xfId="0" applyNumberFormat="1" applyFont="1" applyFill="1" applyBorder="1" applyAlignment="1">
      <alignment horizontal="right" wrapText="1"/>
    </xf>
    <xf numFmtId="0" fontId="3" fillId="3" borderId="7" xfId="0" applyFont="1" applyFill="1" applyBorder="1" applyAlignment="1">
      <alignment wrapText="1"/>
    </xf>
    <xf numFmtId="166" fontId="3" fillId="4" borderId="9" xfId="0" applyNumberFormat="1" applyFont="1" applyFill="1" applyBorder="1" applyAlignment="1">
      <alignment horizontal="right" wrapText="1"/>
    </xf>
    <xf numFmtId="0" fontId="0" fillId="0" borderId="0" xfId="0" applyFont="1" applyFill="1" applyAlignment="1">
      <alignment horizontal="left" wrapText="1"/>
    </xf>
    <xf numFmtId="0" fontId="2" fillId="0" borderId="0" xfId="0" applyFont="1" applyAlignment="1">
      <alignment wrapText="1"/>
    </xf>
    <xf numFmtId="0" fontId="3" fillId="3" borderId="47" xfId="0" applyFont="1" applyFill="1" applyBorder="1" applyAlignment="1">
      <alignment wrapText="1"/>
    </xf>
    <xf numFmtId="172" fontId="4" fillId="3" borderId="48" xfId="0" applyNumberFormat="1" applyFont="1" applyFill="1" applyBorder="1" applyAlignment="1">
      <alignment horizontal="center" vertical="top" wrapText="1"/>
    </xf>
    <xf numFmtId="0" fontId="6" fillId="3" borderId="13" xfId="0" applyFont="1" applyFill="1" applyBorder="1" applyAlignment="1">
      <alignment vertical="center" wrapText="1"/>
    </xf>
    <xf numFmtId="166" fontId="0" fillId="4" borderId="15" xfId="0" applyNumberFormat="1" applyFont="1" applyFill="1" applyBorder="1" applyAlignment="1">
      <alignment horizontal="right" wrapText="1"/>
    </xf>
    <xf numFmtId="0" fontId="6" fillId="3" borderId="4" xfId="0" applyFont="1" applyFill="1" applyBorder="1" applyAlignment="1">
      <alignment vertical="center" wrapText="1"/>
    </xf>
    <xf numFmtId="0" fontId="6" fillId="3" borderId="4" xfId="0" applyFont="1" applyFill="1" applyBorder="1" applyAlignment="1">
      <alignment wrapText="1"/>
    </xf>
    <xf numFmtId="0" fontId="3" fillId="3" borderId="7" xfId="0" applyFont="1" applyFill="1" applyBorder="1" applyAlignment="1">
      <alignment horizontal="left" vertical="top" wrapText="1"/>
    </xf>
    <xf numFmtId="166" fontId="3" fillId="0" borderId="9" xfId="0" applyNumberFormat="1" applyFont="1" applyBorder="1" applyAlignment="1">
      <alignment horizontal="right" wrapText="1"/>
    </xf>
    <xf numFmtId="0" fontId="23" fillId="0" borderId="0" xfId="0" applyFont="1" applyBorder="1" applyAlignment="1">
      <alignment vertical="center" wrapText="1"/>
    </xf>
    <xf numFmtId="0" fontId="0" fillId="0" borderId="0" xfId="0" applyFont="1" applyBorder="1"/>
    <xf numFmtId="0" fontId="3" fillId="3" borderId="33" xfId="0" applyFont="1" applyFill="1" applyBorder="1" applyAlignment="1">
      <alignment wrapText="1"/>
    </xf>
    <xf numFmtId="172" fontId="3" fillId="3" borderId="33" xfId="0" applyNumberFormat="1" applyFont="1" applyFill="1" applyBorder="1" applyAlignment="1">
      <alignment horizontal="center" wrapText="1"/>
    </xf>
    <xf numFmtId="0" fontId="0" fillId="3" borderId="13" xfId="0" applyFont="1" applyFill="1" applyBorder="1" applyAlignment="1">
      <alignment wrapText="1"/>
    </xf>
    <xf numFmtId="166" fontId="3" fillId="0" borderId="9" xfId="0" applyNumberFormat="1" applyFont="1" applyBorder="1" applyAlignment="1">
      <alignment wrapText="1"/>
    </xf>
    <xf numFmtId="0" fontId="19" fillId="0" borderId="0" xfId="0" applyFont="1" applyBorder="1" applyAlignment="1">
      <alignment wrapText="1"/>
    </xf>
    <xf numFmtId="166" fontId="17" fillId="0" borderId="0" xfId="0" applyNumberFormat="1" applyFont="1" applyBorder="1" applyAlignment="1">
      <alignment horizontal="right" wrapText="1"/>
    </xf>
    <xf numFmtId="0" fontId="17" fillId="0" borderId="0" xfId="0" applyFont="1" applyBorder="1" applyAlignment="1">
      <alignment wrapText="1"/>
    </xf>
    <xf numFmtId="0" fontId="0" fillId="0" borderId="0" xfId="0" applyFont="1" applyBorder="1" applyAlignment="1">
      <alignment wrapText="1"/>
    </xf>
    <xf numFmtId="6" fontId="0" fillId="0" borderId="0" xfId="0" applyNumberFormat="1" applyFont="1" applyBorder="1"/>
    <xf numFmtId="0" fontId="0" fillId="0" borderId="0" xfId="0" applyFont="1" applyAlignment="1">
      <alignment horizontal="left" vertical="top"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8" fillId="0" borderId="39" xfId="0" applyFont="1" applyFill="1" applyBorder="1" applyAlignment="1">
      <alignment horizontal="right"/>
    </xf>
    <xf numFmtId="0" fontId="8" fillId="0" borderId="40" xfId="0" applyFont="1" applyFill="1" applyBorder="1" applyAlignment="1">
      <alignment horizontal="right"/>
    </xf>
    <xf numFmtId="0" fontId="20" fillId="0" borderId="41" xfId="0" applyFont="1" applyFill="1" applyBorder="1" applyAlignment="1">
      <alignment horizontal="center"/>
    </xf>
    <xf numFmtId="0" fontId="20" fillId="0" borderId="42" xfId="0" applyFont="1" applyFill="1" applyBorder="1" applyAlignment="1" applyProtection="1">
      <alignment horizontal="right"/>
    </xf>
    <xf numFmtId="0" fontId="8" fillId="0" borderId="14" xfId="0" applyFont="1" applyFill="1" applyBorder="1" applyAlignment="1">
      <alignment horizontal="right"/>
    </xf>
    <xf numFmtId="0" fontId="20" fillId="0" borderId="34" xfId="0" applyFont="1" applyFill="1" applyBorder="1" applyAlignment="1" applyProtection="1">
      <alignment horizontal="right"/>
    </xf>
    <xf numFmtId="0" fontId="8" fillId="0" borderId="36" xfId="0" applyFont="1" applyFill="1" applyBorder="1" applyAlignment="1">
      <alignment horizontal="right"/>
    </xf>
    <xf numFmtId="0" fontId="8" fillId="0" borderId="41" xfId="0" applyFont="1" applyFill="1" applyBorder="1" applyAlignment="1">
      <alignment horizontal="right"/>
    </xf>
    <xf numFmtId="169" fontId="8" fillId="0" borderId="39" xfId="1" applyNumberFormat="1" applyFont="1" applyFill="1" applyBorder="1" applyProtection="1"/>
    <xf numFmtId="169" fontId="8" fillId="0" borderId="41" xfId="1" applyNumberFormat="1" applyFont="1" applyFill="1" applyBorder="1"/>
    <xf numFmtId="0" fontId="20" fillId="0" borderId="39" xfId="0" applyFont="1" applyFill="1" applyBorder="1" applyAlignment="1" applyProtection="1">
      <alignment horizontal="left" indent="1"/>
    </xf>
    <xf numFmtId="0" fontId="20" fillId="0" borderId="40" xfId="0" applyFont="1" applyFill="1" applyBorder="1" applyAlignment="1" applyProtection="1">
      <alignment horizontal="right" indent="2"/>
    </xf>
    <xf numFmtId="0" fontId="20" fillId="0" borderId="41" xfId="0" quotePrefix="1" applyFont="1" applyFill="1" applyBorder="1" applyAlignment="1" applyProtection="1">
      <alignment horizontal="right" indent="2"/>
    </xf>
    <xf numFmtId="0" fontId="8" fillId="0" borderId="34" xfId="0" applyFont="1" applyFill="1" applyBorder="1" applyAlignment="1">
      <alignment horizontal="left"/>
    </xf>
    <xf numFmtId="5" fontId="8" fillId="0" borderId="35" xfId="1" applyNumberFormat="1" applyFont="1" applyFill="1" applyBorder="1"/>
    <xf numFmtId="5" fontId="8" fillId="0" borderId="35" xfId="1" applyNumberFormat="1" applyFont="1" applyFill="1" applyBorder="1" applyProtection="1"/>
    <xf numFmtId="169" fontId="8" fillId="0" borderId="35" xfId="1" applyNumberFormat="1" applyFont="1" applyFill="1" applyBorder="1"/>
    <xf numFmtId="169" fontId="8" fillId="0" borderId="35" xfId="1" applyNumberFormat="1" applyFont="1" applyFill="1" applyBorder="1" applyProtection="1"/>
    <xf numFmtId="0" fontId="8" fillId="0" borderId="34" xfId="0" applyFont="1" applyFill="1" applyBorder="1" applyAlignment="1" applyProtection="1">
      <alignment horizontal="left"/>
    </xf>
    <xf numFmtId="169" fontId="8" fillId="0" borderId="36" xfId="1" applyNumberFormat="1" applyFont="1" applyFill="1" applyBorder="1"/>
    <xf numFmtId="166" fontId="8" fillId="0" borderId="35" xfId="1" applyNumberFormat="1" applyFont="1" applyFill="1" applyBorder="1"/>
    <xf numFmtId="166" fontId="8" fillId="0" borderId="35" xfId="1" applyNumberFormat="1" applyFont="1" applyFill="1" applyBorder="1" applyProtection="1"/>
    <xf numFmtId="5" fontId="8" fillId="0" borderId="35" xfId="0" applyNumberFormat="1" applyFont="1" applyFill="1" applyBorder="1"/>
    <xf numFmtId="0" fontId="3" fillId="3" borderId="1" xfId="0" applyFont="1" applyFill="1" applyBorder="1" applyAlignment="1">
      <alignment horizontal="center" wrapText="1"/>
    </xf>
    <xf numFmtId="0" fontId="0" fillId="3" borderId="4" xfId="0" applyFont="1" applyFill="1" applyBorder="1" applyAlignment="1"/>
    <xf numFmtId="169" fontId="0" fillId="0" borderId="5" xfId="1" applyNumberFormat="1" applyFont="1" applyBorder="1" applyAlignment="1"/>
    <xf numFmtId="3" fontId="6" fillId="0" borderId="6" xfId="0" applyNumberFormat="1" applyFont="1" applyBorder="1"/>
    <xf numFmtId="0" fontId="3" fillId="3" borderId="4" xfId="0" applyFont="1" applyFill="1" applyBorder="1" applyAlignment="1">
      <alignment horizontal="center" vertical="center" wrapText="1"/>
    </xf>
    <xf numFmtId="172" fontId="5" fillId="0" borderId="0" xfId="0" applyNumberFormat="1" applyFont="1" applyAlignment="1">
      <alignment horizontal="center"/>
    </xf>
    <xf numFmtId="172" fontId="4" fillId="3" borderId="2" xfId="4" applyNumberFormat="1" applyFont="1" applyFill="1" applyBorder="1" applyAlignment="1">
      <alignment horizontal="center" vertical="center"/>
    </xf>
    <xf numFmtId="172" fontId="7" fillId="0" borderId="0" xfId="0" applyNumberFormat="1" applyFont="1"/>
    <xf numFmtId="172" fontId="5" fillId="0" borderId="0" xfId="0" applyNumberFormat="1" applyFont="1" applyFill="1" applyBorder="1" applyAlignment="1"/>
    <xf numFmtId="172" fontId="5" fillId="0" borderId="0" xfId="0" applyNumberFormat="1" applyFont="1" applyFill="1" applyBorder="1" applyAlignment="1">
      <alignment horizontal="left"/>
    </xf>
    <xf numFmtId="172" fontId="5" fillId="0" borderId="0" xfId="0" applyNumberFormat="1" applyFont="1" applyBorder="1"/>
    <xf numFmtId="172" fontId="6" fillId="0" borderId="0" xfId="0" applyNumberFormat="1" applyFont="1"/>
    <xf numFmtId="172" fontId="5" fillId="0" borderId="0" xfId="0" applyNumberFormat="1" applyFont="1" applyFill="1" applyBorder="1" applyAlignment="1">
      <alignment vertical="center"/>
    </xf>
    <xf numFmtId="172" fontId="7" fillId="0" borderId="0" xfId="0" applyNumberFormat="1" applyFont="1" applyAlignment="1">
      <alignment horizontal="left"/>
    </xf>
    <xf numFmtId="166" fontId="6" fillId="0" borderId="5" xfId="2" applyNumberFormat="1" applyFont="1" applyBorder="1"/>
    <xf numFmtId="166" fontId="11" fillId="0" borderId="5" xfId="2" applyNumberFormat="1" applyFont="1" applyBorder="1"/>
    <xf numFmtId="166" fontId="4" fillId="0" borderId="8" xfId="2" applyNumberFormat="1" applyFont="1" applyBorder="1"/>
    <xf numFmtId="172" fontId="6" fillId="0" borderId="6" xfId="2" applyNumberFormat="1" applyFont="1" applyBorder="1"/>
    <xf numFmtId="172" fontId="4" fillId="0" borderId="6" xfId="2" applyNumberFormat="1" applyFont="1" applyBorder="1"/>
    <xf numFmtId="172" fontId="4" fillId="0" borderId="9" xfId="2" applyNumberFormat="1" applyFont="1" applyBorder="1"/>
    <xf numFmtId="166" fontId="4" fillId="0" borderId="5" xfId="2" applyNumberFormat="1" applyFont="1" applyBorder="1"/>
    <xf numFmtId="166" fontId="6" fillId="3" borderId="23" xfId="0" applyNumberFormat="1" applyFont="1" applyFill="1" applyBorder="1" applyAlignment="1"/>
    <xf numFmtId="172" fontId="6" fillId="0" borderId="6" xfId="0" applyNumberFormat="1" applyFont="1" applyBorder="1"/>
    <xf numFmtId="172" fontId="4" fillId="0" borderId="6" xfId="0" applyNumberFormat="1" applyFont="1" applyBorder="1"/>
    <xf numFmtId="172" fontId="6" fillId="3" borderId="24" xfId="0" applyNumberFormat="1" applyFont="1" applyFill="1" applyBorder="1" applyAlignment="1"/>
    <xf numFmtId="172" fontId="4" fillId="0" borderId="9" xfId="0" applyNumberFormat="1" applyFont="1" applyBorder="1"/>
    <xf numFmtId="166" fontId="6" fillId="0" borderId="6" xfId="2" applyNumberFormat="1" applyFont="1" applyBorder="1"/>
    <xf numFmtId="166" fontId="4" fillId="0" borderId="6" xfId="2" applyNumberFormat="1" applyFont="1" applyBorder="1"/>
    <xf numFmtId="172" fontId="6" fillId="4" borderId="5" xfId="0" applyNumberFormat="1" applyFont="1" applyFill="1" applyBorder="1"/>
    <xf numFmtId="172" fontId="6" fillId="4" borderId="6" xfId="0" applyNumberFormat="1" applyFont="1" applyFill="1" applyBorder="1"/>
    <xf numFmtId="166" fontId="4" fillId="3" borderId="2" xfId="0" applyNumberFormat="1" applyFont="1" applyFill="1" applyBorder="1" applyAlignment="1">
      <alignment horizontal="center" vertical="center" wrapText="1"/>
    </xf>
    <xf numFmtId="166" fontId="6" fillId="0" borderId="8" xfId="2" applyNumberFormat="1" applyFont="1" applyBorder="1"/>
    <xf numFmtId="172" fontId="4" fillId="3" borderId="3" xfId="0" applyNumberFormat="1" applyFont="1" applyFill="1" applyBorder="1" applyAlignment="1">
      <alignment horizontal="center" vertical="center" wrapText="1"/>
    </xf>
    <xf numFmtId="172" fontId="6" fillId="0" borderId="9" xfId="2" applyNumberFormat="1" applyFont="1" applyBorder="1"/>
    <xf numFmtId="172" fontId="0" fillId="0" borderId="0" xfId="0" applyNumberFormat="1"/>
    <xf numFmtId="166" fontId="4" fillId="3" borderId="11" xfId="0" applyNumberFormat="1" applyFont="1" applyFill="1" applyBorder="1" applyAlignment="1">
      <alignment horizontal="center" vertical="center" wrapText="1"/>
    </xf>
    <xf numFmtId="172" fontId="4" fillId="3" borderId="12" xfId="0" applyNumberFormat="1" applyFont="1" applyFill="1" applyBorder="1" applyAlignment="1">
      <alignment horizontal="center" vertical="center" wrapText="1"/>
    </xf>
    <xf numFmtId="166" fontId="4" fillId="3" borderId="45" xfId="0" applyNumberFormat="1" applyFont="1" applyFill="1" applyBorder="1" applyAlignment="1">
      <alignment horizontal="center" vertical="center" wrapText="1"/>
    </xf>
    <xf numFmtId="166" fontId="6" fillId="0" borderId="24" xfId="2" applyNumberFormat="1" applyFont="1" applyBorder="1" applyAlignment="1">
      <alignment vertical="center"/>
    </xf>
    <xf numFmtId="166" fontId="6" fillId="0" borderId="9" xfId="2" applyNumberFormat="1" applyFont="1" applyBorder="1" applyAlignment="1">
      <alignment vertical="center"/>
    </xf>
    <xf numFmtId="172" fontId="0" fillId="0" borderId="4" xfId="2" applyNumberFormat="1" applyFont="1" applyBorder="1"/>
    <xf numFmtId="172" fontId="0" fillId="0" borderId="5" xfId="2" applyNumberFormat="1" applyFont="1" applyBorder="1"/>
    <xf numFmtId="172" fontId="0" fillId="0" borderId="5" xfId="0" applyNumberFormat="1" applyBorder="1"/>
    <xf numFmtId="172" fontId="3" fillId="0" borderId="8" xfId="2" applyNumberFormat="1" applyFont="1" applyBorder="1"/>
    <xf numFmtId="172" fontId="3" fillId="0" borderId="8" xfId="0" applyNumberFormat="1" applyFont="1" applyBorder="1"/>
    <xf numFmtId="166" fontId="0" fillId="0" borderId="4" xfId="2" applyNumberFormat="1" applyFont="1" applyBorder="1"/>
    <xf numFmtId="166" fontId="0" fillId="0" borderId="5" xfId="2" applyNumberFormat="1" applyFont="1" applyBorder="1"/>
    <xf numFmtId="166" fontId="3" fillId="0" borderId="7" xfId="2" applyNumberFormat="1" applyFont="1" applyBorder="1"/>
    <xf numFmtId="166" fontId="3" fillId="0" borderId="8" xfId="2" applyNumberFormat="1" applyFont="1" applyBorder="1"/>
    <xf numFmtId="166" fontId="3" fillId="3" borderId="2" xfId="0" applyNumberFormat="1" applyFont="1" applyFill="1" applyBorder="1" applyAlignment="1">
      <alignment horizontal="center" vertical="center" wrapText="1"/>
    </xf>
    <xf numFmtId="166" fontId="0" fillId="0" borderId="8" xfId="2" applyNumberFormat="1" applyFont="1" applyBorder="1"/>
    <xf numFmtId="166" fontId="3" fillId="3" borderId="3" xfId="0" applyNumberFormat="1" applyFont="1" applyFill="1" applyBorder="1" applyAlignment="1">
      <alignment horizontal="center" vertical="center" wrapText="1"/>
    </xf>
    <xf numFmtId="166" fontId="0" fillId="0" borderId="6" xfId="2" applyNumberFormat="1" applyFont="1" applyBorder="1"/>
    <xf numFmtId="166" fontId="0" fillId="0" borderId="9" xfId="2" applyNumberFormat="1" applyFont="1" applyBorder="1"/>
    <xf numFmtId="166" fontId="3" fillId="3" borderId="16" xfId="0" applyNumberFormat="1" applyFont="1" applyFill="1" applyBorder="1" applyAlignment="1">
      <alignment horizontal="center" vertical="center" wrapText="1"/>
    </xf>
    <xf numFmtId="166" fontId="3" fillId="0" borderId="13" xfId="2" applyNumberFormat="1" applyFont="1" applyBorder="1"/>
    <xf numFmtId="166" fontId="3" fillId="0" borderId="4" xfId="2" applyNumberFormat="1" applyFont="1" applyBorder="1"/>
    <xf numFmtId="172" fontId="0" fillId="0" borderId="0" xfId="1" applyNumberFormat="1" applyFont="1"/>
    <xf numFmtId="172" fontId="3" fillId="3" borderId="12" xfId="1" applyNumberFormat="1" applyFont="1" applyFill="1" applyBorder="1" applyAlignment="1">
      <alignment horizontal="center" vertical="center" wrapText="1"/>
    </xf>
    <xf numFmtId="172" fontId="0" fillId="0" borderId="6" xfId="1" applyNumberFormat="1" applyFont="1" applyBorder="1"/>
    <xf numFmtId="172" fontId="0" fillId="0" borderId="9" xfId="1" applyNumberFormat="1" applyFont="1" applyBorder="1"/>
    <xf numFmtId="172" fontId="3" fillId="3" borderId="12" xfId="0" applyNumberFormat="1" applyFont="1" applyFill="1" applyBorder="1" applyAlignment="1">
      <alignment horizontal="center" vertical="center" wrapText="1"/>
    </xf>
    <xf numFmtId="172" fontId="0" fillId="0" borderId="6" xfId="0" applyNumberFormat="1" applyBorder="1"/>
    <xf numFmtId="172" fontId="0" fillId="0" borderId="9" xfId="0" applyNumberFormat="1" applyBorder="1"/>
    <xf numFmtId="166" fontId="3" fillId="3" borderId="11" xfId="0" applyNumberFormat="1" applyFont="1" applyFill="1" applyBorder="1" applyAlignment="1">
      <alignment horizontal="center" vertical="center" wrapText="1"/>
    </xf>
    <xf numFmtId="166" fontId="3" fillId="0" borderId="9" xfId="2" applyNumberFormat="1" applyFont="1" applyBorder="1"/>
    <xf numFmtId="166" fontId="3" fillId="0" borderId="5" xfId="2" applyNumberFormat="1" applyFont="1" applyBorder="1"/>
    <xf numFmtId="5" fontId="0" fillId="0" borderId="6" xfId="2" applyNumberFormat="1" applyFont="1" applyBorder="1"/>
    <xf numFmtId="5" fontId="0" fillId="0" borderId="6" xfId="2" applyNumberFormat="1" applyFont="1" applyBorder="1" applyAlignment="1">
      <alignment horizontal="right"/>
    </xf>
    <xf numFmtId="5" fontId="3" fillId="0" borderId="9" xfId="2" applyNumberFormat="1" applyFont="1" applyBorder="1"/>
    <xf numFmtId="0" fontId="6" fillId="3" borderId="19" xfId="4" applyFont="1" applyFill="1" applyBorder="1"/>
    <xf numFmtId="0" fontId="24" fillId="0" borderId="0" xfId="0" applyFont="1"/>
    <xf numFmtId="172" fontId="25" fillId="0" borderId="0" xfId="0" applyNumberFormat="1" applyFont="1"/>
    <xf numFmtId="0" fontId="25" fillId="0" borderId="0" xfId="0" applyFont="1"/>
    <xf numFmtId="0" fontId="19" fillId="0" borderId="0" xfId="0" applyFont="1" applyAlignment="1"/>
    <xf numFmtId="0" fontId="19" fillId="0" borderId="0" xfId="0" applyFont="1" applyAlignment="1">
      <alignment wrapText="1"/>
    </xf>
    <xf numFmtId="0" fontId="19" fillId="0" borderId="0" xfId="0" applyFont="1" applyAlignment="1">
      <alignment horizontal="left"/>
    </xf>
    <xf numFmtId="0" fontId="13" fillId="0" borderId="0" xfId="0" applyFont="1"/>
    <xf numFmtId="0" fontId="19" fillId="0" borderId="0" xfId="0" applyFont="1" applyBorder="1"/>
    <xf numFmtId="3" fontId="6" fillId="0" borderId="5" xfId="1" applyNumberFormat="1" applyFont="1" applyBorder="1"/>
    <xf numFmtId="3" fontId="11" fillId="0" borderId="5" xfId="1" applyNumberFormat="1" applyFont="1" applyBorder="1"/>
    <xf numFmtId="171" fontId="3" fillId="0" borderId="7" xfId="1" applyNumberFormat="1" applyFont="1" applyBorder="1"/>
    <xf numFmtId="171" fontId="0" fillId="0" borderId="4" xfId="1" applyNumberFormat="1" applyFont="1" applyBorder="1"/>
    <xf numFmtId="37" fontId="3" fillId="0" borderId="8" xfId="1" applyNumberFormat="1" applyFont="1" applyBorder="1"/>
    <xf numFmtId="171" fontId="3" fillId="0" borderId="8" xfId="0" applyNumberFormat="1" applyFont="1" applyBorder="1"/>
    <xf numFmtId="3" fontId="4" fillId="0" borderId="8" xfId="1" applyNumberFormat="1" applyFont="1" applyBorder="1"/>
    <xf numFmtId="0" fontId="4" fillId="0" borderId="8" xfId="0" applyFont="1" applyBorder="1"/>
    <xf numFmtId="0" fontId="4" fillId="3" borderId="4" xfId="4" applyFont="1" applyFill="1" applyBorder="1"/>
    <xf numFmtId="3" fontId="4" fillId="0" borderId="5" xfId="1" applyNumberFormat="1" applyFont="1" applyBorder="1"/>
    <xf numFmtId="165" fontId="4" fillId="0" borderId="5" xfId="3" applyNumberFormat="1" applyFont="1" applyBorder="1"/>
    <xf numFmtId="165" fontId="4" fillId="0" borderId="6" xfId="3" applyNumberFormat="1" applyFont="1" applyFill="1" applyBorder="1"/>
    <xf numFmtId="3" fontId="6" fillId="0" borderId="0" xfId="0" applyNumberFormat="1" applyFont="1" applyBorder="1"/>
    <xf numFmtId="3" fontId="6" fillId="0" borderId="0" xfId="0" applyNumberFormat="1" applyFont="1"/>
    <xf numFmtId="0" fontId="6" fillId="0" borderId="0" xfId="1" applyNumberFormat="1" applyFont="1"/>
    <xf numFmtId="0" fontId="0" fillId="3" borderId="19" xfId="0" applyFont="1" applyFill="1" applyBorder="1" applyAlignment="1">
      <alignment wrapText="1"/>
    </xf>
    <xf numFmtId="0" fontId="8" fillId="0" borderId="37" xfId="0" applyFont="1" applyBorder="1" applyAlignment="1">
      <alignment horizontal="left"/>
    </xf>
    <xf numFmtId="5" fontId="8" fillId="0" borderId="0" xfId="0" applyNumberFormat="1" applyFont="1"/>
    <xf numFmtId="173" fontId="8" fillId="0" borderId="0" xfId="0" applyNumberFormat="1" applyFont="1"/>
    <xf numFmtId="10" fontId="6" fillId="0" borderId="0" xfId="3" applyNumberFormat="1" applyFont="1"/>
    <xf numFmtId="166" fontId="1" fillId="0" borderId="5" xfId="2" applyNumberFormat="1" applyFont="1" applyBorder="1"/>
    <xf numFmtId="166" fontId="1" fillId="0" borderId="8" xfId="2" applyNumberFormat="1" applyFont="1" applyBorder="1"/>
    <xf numFmtId="169" fontId="1" fillId="0" borderId="5" xfId="1" applyNumberFormat="1" applyFont="1" applyBorder="1"/>
    <xf numFmtId="169" fontId="1" fillId="0" borderId="8" xfId="1" applyNumberFormat="1" applyFont="1" applyBorder="1"/>
    <xf numFmtId="0" fontId="4" fillId="3" borderId="17" xfId="0" applyFont="1" applyFill="1" applyBorder="1" applyAlignment="1">
      <alignment horizontal="center" vertical="center" wrapText="1"/>
    </xf>
    <xf numFmtId="1" fontId="6" fillId="3" borderId="4" xfId="0" applyNumberFormat="1" applyFont="1" applyFill="1" applyBorder="1" applyAlignment="1">
      <alignment horizontal="left" vertical="top"/>
    </xf>
    <xf numFmtId="166" fontId="6" fillId="0" borderId="50" xfId="2" applyNumberFormat="1" applyFont="1" applyBorder="1" applyAlignment="1">
      <alignment vertical="center"/>
    </xf>
    <xf numFmtId="0" fontId="4" fillId="0" borderId="0" xfId="0" applyFont="1" applyAlignment="1">
      <alignment horizontal="left" wrapText="1"/>
    </xf>
    <xf numFmtId="0" fontId="6" fillId="0" borderId="0" xfId="0" applyFont="1" applyAlignment="1">
      <alignment horizontal="left" wrapText="1"/>
    </xf>
    <xf numFmtId="0" fontId="4" fillId="3" borderId="17" xfId="0" applyFont="1" applyFill="1" applyBorder="1" applyAlignment="1">
      <alignment horizontal="left" vertical="center" wrapText="1"/>
    </xf>
    <xf numFmtId="0" fontId="4" fillId="3" borderId="2" xfId="0" applyFont="1" applyFill="1" applyBorder="1" applyAlignment="1">
      <alignment horizontal="left" vertical="center" wrapText="1"/>
    </xf>
    <xf numFmtId="1" fontId="6" fillId="3" borderId="32" xfId="0" applyNumberFormat="1" applyFont="1" applyFill="1" applyBorder="1" applyAlignment="1">
      <alignment horizontal="left" vertical="top" wrapText="1"/>
    </xf>
    <xf numFmtId="1" fontId="6" fillId="3" borderId="44" xfId="0" applyNumberFormat="1" applyFont="1" applyFill="1" applyBorder="1" applyAlignment="1">
      <alignment horizontal="left" vertical="top" wrapText="1"/>
    </xf>
    <xf numFmtId="1" fontId="6" fillId="3" borderId="5" xfId="0" applyNumberFormat="1" applyFont="1" applyFill="1" applyBorder="1" applyAlignment="1">
      <alignment horizontal="center" vertical="top" wrapText="1"/>
    </xf>
    <xf numFmtId="0" fontId="3" fillId="3" borderId="51" xfId="0" applyFont="1" applyFill="1" applyBorder="1" applyAlignment="1">
      <alignment horizontal="left"/>
    </xf>
    <xf numFmtId="0" fontId="3" fillId="3" borderId="7" xfId="0" applyFont="1" applyFill="1" applyBorder="1" applyAlignment="1"/>
    <xf numFmtId="169" fontId="3" fillId="0" borderId="8" xfId="1" applyNumberFormat="1" applyFont="1" applyBorder="1" applyAlignment="1"/>
    <xf numFmtId="0" fontId="8" fillId="0" borderId="39" xfId="0" applyFont="1" applyBorder="1"/>
    <xf numFmtId="5" fontId="8" fillId="0" borderId="40" xfId="0" applyNumberFormat="1" applyFont="1" applyBorder="1"/>
    <xf numFmtId="0" fontId="3" fillId="3" borderId="3" xfId="0" applyFont="1" applyFill="1" applyBorder="1" applyAlignment="1">
      <alignment horizontal="center" vertical="center" wrapText="1"/>
    </xf>
    <xf numFmtId="165" fontId="0" fillId="0" borderId="9" xfId="3" applyNumberFormat="1" applyFont="1" applyBorder="1"/>
    <xf numFmtId="1" fontId="6" fillId="3" borderId="7" xfId="0" applyNumberFormat="1" applyFont="1" applyFill="1" applyBorder="1" applyAlignment="1">
      <alignment horizontal="left" vertical="top"/>
    </xf>
    <xf numFmtId="1" fontId="6" fillId="3" borderId="8" xfId="0" applyNumberFormat="1" applyFont="1" applyFill="1" applyBorder="1" applyAlignment="1">
      <alignment horizontal="center" vertical="top" wrapText="1"/>
    </xf>
    <xf numFmtId="169" fontId="6" fillId="0" borderId="0" xfId="1" applyNumberFormat="1" applyFont="1" applyBorder="1" applyAlignment="1">
      <alignment vertical="center"/>
    </xf>
    <xf numFmtId="169" fontId="4" fillId="0" borderId="0" xfId="1" applyNumberFormat="1" applyFont="1" applyBorder="1" applyAlignment="1">
      <alignment vertical="center"/>
    </xf>
    <xf numFmtId="166" fontId="6" fillId="0" borderId="0" xfId="2" applyNumberFormat="1" applyFont="1" applyBorder="1" applyAlignment="1">
      <alignment vertical="center"/>
    </xf>
    <xf numFmtId="165" fontId="4" fillId="0" borderId="0" xfId="3" applyNumberFormat="1" applyFont="1" applyBorder="1" applyAlignment="1">
      <alignment vertical="center"/>
    </xf>
    <xf numFmtId="166" fontId="4" fillId="3" borderId="3" xfId="0" applyNumberFormat="1" applyFont="1" applyFill="1" applyBorder="1" applyAlignment="1">
      <alignment horizontal="center" vertical="center" wrapText="1"/>
    </xf>
    <xf numFmtId="166" fontId="6" fillId="0" borderId="9" xfId="2" applyNumberFormat="1" applyFont="1" applyBorder="1"/>
    <xf numFmtId="0" fontId="24" fillId="0" borderId="0" xfId="0" applyFont="1" applyAlignment="1">
      <alignment horizontal="left"/>
    </xf>
    <xf numFmtId="0" fontId="3" fillId="0" borderId="0" xfId="0" applyFont="1" applyAlignment="1">
      <alignment horizontal="left"/>
    </xf>
    <xf numFmtId="0" fontId="4" fillId="3" borderId="17" xfId="0" applyFont="1" applyFill="1" applyBorder="1" applyAlignment="1">
      <alignment horizontal="left"/>
    </xf>
    <xf numFmtId="1" fontId="6" fillId="3" borderId="32" xfId="0" applyNumberFormat="1" applyFont="1" applyFill="1" applyBorder="1" applyAlignment="1">
      <alignment horizontal="left" vertical="center"/>
    </xf>
    <xf numFmtId="1" fontId="6" fillId="3" borderId="44" xfId="0" applyNumberFormat="1" applyFont="1" applyFill="1" applyBorder="1" applyAlignment="1">
      <alignment horizontal="left" vertical="center"/>
    </xf>
    <xf numFmtId="1" fontId="6" fillId="0" borderId="0" xfId="0" applyNumberFormat="1" applyFont="1" applyAlignment="1">
      <alignment horizontal="center" vertical="center" wrapText="1"/>
    </xf>
    <xf numFmtId="1" fontId="6" fillId="0" borderId="0" xfId="0" applyNumberFormat="1" applyFont="1" applyAlignment="1">
      <alignment horizontal="left" vertical="center"/>
    </xf>
    <xf numFmtId="1" fontId="6" fillId="0" borderId="0" xfId="0" applyNumberFormat="1" applyFont="1" applyAlignment="1">
      <alignment horizontal="left" vertical="center" wrapText="1"/>
    </xf>
    <xf numFmtId="44" fontId="6" fillId="0" borderId="0" xfId="2" applyFont="1" applyFill="1" applyBorder="1"/>
    <xf numFmtId="1" fontId="6" fillId="3" borderId="7" xfId="0" applyNumberFormat="1" applyFont="1" applyFill="1" applyBorder="1" applyAlignment="1">
      <alignment horizontal="left" vertical="center" wrapText="1"/>
    </xf>
    <xf numFmtId="1" fontId="6" fillId="3" borderId="8" xfId="0" applyNumberFormat="1" applyFont="1" applyFill="1" applyBorder="1" applyAlignment="1">
      <alignment horizontal="left" vertical="center"/>
    </xf>
    <xf numFmtId="165" fontId="0" fillId="0" borderId="5" xfId="3" applyNumberFormat="1" applyFont="1" applyBorder="1" applyAlignment="1">
      <alignment horizontal="right"/>
    </xf>
    <xf numFmtId="44" fontId="4" fillId="3" borderId="2" xfId="2" applyFont="1" applyFill="1" applyBorder="1" applyAlignment="1">
      <alignment horizontal="center" vertical="center" wrapText="1"/>
    </xf>
    <xf numFmtId="3" fontId="6" fillId="0" borderId="6" xfId="1" applyNumberFormat="1" applyFont="1" applyBorder="1"/>
    <xf numFmtId="3" fontId="4" fillId="0" borderId="9" xfId="1" applyNumberFormat="1" applyFont="1" applyBorder="1"/>
    <xf numFmtId="169" fontId="0" fillId="0" borderId="6" xfId="1" applyNumberFormat="1" applyFont="1" applyBorder="1" applyAlignment="1"/>
    <xf numFmtId="169" fontId="3" fillId="0" borderId="9" xfId="1" applyNumberFormat="1" applyFont="1" applyBorder="1" applyAlignment="1"/>
    <xf numFmtId="174" fontId="0" fillId="0" borderId="5" xfId="2" applyNumberFormat="1" applyFont="1" applyBorder="1"/>
    <xf numFmtId="3" fontId="6" fillId="0" borderId="8" xfId="1" applyNumberFormat="1" applyFont="1" applyBorder="1"/>
    <xf numFmtId="165" fontId="0" fillId="0" borderId="8" xfId="3" applyNumberFormat="1" applyFont="1" applyBorder="1"/>
    <xf numFmtId="169" fontId="6" fillId="0" borderId="5" xfId="1" applyNumberFormat="1" applyFont="1" applyBorder="1" applyAlignment="1">
      <alignment horizontal="right" vertical="center"/>
    </xf>
    <xf numFmtId="0" fontId="4" fillId="3" borderId="17" xfId="0" applyFont="1" applyFill="1" applyBorder="1" applyAlignment="1">
      <alignment horizontal="center" vertical="center" wrapText="1"/>
    </xf>
    <xf numFmtId="0" fontId="0" fillId="3" borderId="5" xfId="0" applyFill="1" applyBorder="1" applyAlignment="1">
      <alignment horizontal="left"/>
    </xf>
    <xf numFmtId="0" fontId="17" fillId="0" borderId="0" xfId="0" applyFont="1"/>
    <xf numFmtId="0" fontId="0" fillId="0" borderId="52" xfId="0" applyFont="1" applyBorder="1" applyAlignment="1">
      <alignment horizontal="right" vertical="center" wrapText="1"/>
    </xf>
    <xf numFmtId="0" fontId="0" fillId="0" borderId="53" xfId="0" applyFont="1" applyBorder="1" applyAlignment="1">
      <alignment horizontal="right" vertical="center" wrapText="1"/>
    </xf>
    <xf numFmtId="0" fontId="0" fillId="0" borderId="54" xfId="0" applyFont="1" applyBorder="1" applyAlignment="1">
      <alignment horizontal="right" vertical="center" wrapText="1"/>
    </xf>
    <xf numFmtId="166" fontId="3" fillId="0" borderId="4" xfId="2" applyNumberFormat="1" applyFont="1" applyBorder="1" applyAlignment="1">
      <alignment horizontal="right"/>
    </xf>
    <xf numFmtId="170" fontId="0" fillId="0" borderId="6" xfId="3" applyNumberFormat="1" applyFont="1" applyBorder="1" applyAlignment="1">
      <alignment horizontal="right"/>
    </xf>
    <xf numFmtId="0" fontId="24" fillId="0" borderId="0" xfId="0" applyFont="1" applyAlignment="1">
      <alignment horizontal="left" wrapText="1" indent="2"/>
    </xf>
    <xf numFmtId="0" fontId="4" fillId="3" borderId="10" xfId="4" applyFont="1" applyFill="1" applyBorder="1" applyAlignment="1">
      <alignment horizontal="left" vertical="center"/>
    </xf>
    <xf numFmtId="0" fontId="4" fillId="3" borderId="13" xfId="4" applyFont="1" applyFill="1" applyBorder="1" applyAlignment="1">
      <alignment horizontal="left" vertical="center"/>
    </xf>
    <xf numFmtId="0" fontId="4" fillId="3" borderId="2" xfId="4" applyFont="1" applyFill="1" applyBorder="1" applyAlignment="1">
      <alignment horizontal="center" vertical="center"/>
    </xf>
    <xf numFmtId="0" fontId="4" fillId="3" borderId="11"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2"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3" borderId="2" xfId="4" applyFont="1" applyFill="1" applyBorder="1" applyAlignment="1">
      <alignment horizontal="center" vertical="center" wrapText="1"/>
    </xf>
    <xf numFmtId="0" fontId="4" fillId="3" borderId="5" xfId="4" applyFont="1" applyFill="1" applyBorder="1" applyAlignment="1">
      <alignment horizontal="center" vertical="center" wrapText="1"/>
    </xf>
    <xf numFmtId="0" fontId="4" fillId="3" borderId="3" xfId="4" applyFont="1" applyFill="1" applyBorder="1" applyAlignment="1">
      <alignment horizontal="center" vertical="center" wrapText="1"/>
    </xf>
    <xf numFmtId="0" fontId="4" fillId="3" borderId="6" xfId="4" applyFont="1" applyFill="1" applyBorder="1" applyAlignment="1">
      <alignment horizontal="center" vertical="center" wrapText="1"/>
    </xf>
    <xf numFmtId="0" fontId="6" fillId="3" borderId="31" xfId="0" applyFont="1" applyFill="1" applyBorder="1"/>
    <xf numFmtId="0" fontId="6" fillId="3" borderId="32" xfId="0" applyFont="1" applyFill="1" applyBorder="1"/>
    <xf numFmtId="0" fontId="4" fillId="3" borderId="18"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31" xfId="0" applyFont="1" applyFill="1" applyBorder="1"/>
    <xf numFmtId="0" fontId="4" fillId="3" borderId="32" xfId="0" applyFont="1" applyFill="1" applyBorder="1"/>
    <xf numFmtId="0" fontId="4" fillId="3" borderId="46" xfId="0" applyFont="1" applyFill="1" applyBorder="1"/>
    <xf numFmtId="0" fontId="4" fillId="3" borderId="44" xfId="0" applyFont="1" applyFill="1" applyBorder="1"/>
    <xf numFmtId="0" fontId="24" fillId="0" borderId="0" xfId="0" applyFont="1" applyAlignment="1">
      <alignment horizontal="left" wrapText="1"/>
    </xf>
    <xf numFmtId="0" fontId="19" fillId="0" borderId="0" xfId="0" applyFont="1" applyAlignment="1">
      <alignment horizontal="left"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3" fillId="3" borderId="18"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1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8" xfId="0" applyFont="1" applyFill="1" applyBorder="1" applyAlignment="1">
      <alignment horizontal="center" wrapText="1"/>
    </xf>
    <xf numFmtId="0" fontId="3" fillId="3" borderId="29" xfId="0" applyFont="1" applyFill="1" applyBorder="1" applyAlignment="1">
      <alignment horizontal="center" wrapText="1"/>
    </xf>
    <xf numFmtId="0" fontId="3" fillId="3" borderId="30" xfId="0" applyFont="1" applyFill="1" applyBorder="1" applyAlignment="1">
      <alignment horizont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166" fontId="3" fillId="3" borderId="4"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5" xfId="0" applyFont="1" applyFill="1" applyBorder="1" applyAlignment="1">
      <alignment horizontal="left"/>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0" fillId="3" borderId="5" xfId="0" applyFill="1" applyBorder="1" applyAlignment="1">
      <alignment horizontal="left"/>
    </xf>
    <xf numFmtId="0" fontId="3" fillId="3" borderId="17" xfId="0" applyFont="1" applyFill="1" applyBorder="1" applyAlignment="1">
      <alignment horizontal="center" vertical="center" wrapText="1"/>
    </xf>
    <xf numFmtId="0" fontId="0" fillId="3" borderId="22" xfId="0" applyFill="1" applyBorder="1" applyAlignment="1">
      <alignment horizontal="left"/>
    </xf>
    <xf numFmtId="0" fontId="0" fillId="3" borderId="32" xfId="0" applyFill="1" applyBorder="1" applyAlignment="1">
      <alignment horizontal="left"/>
    </xf>
    <xf numFmtId="0" fontId="0" fillId="3" borderId="27" xfId="0" applyFill="1" applyBorder="1" applyAlignment="1">
      <alignment horizontal="left"/>
    </xf>
    <xf numFmtId="0" fontId="0" fillId="3" borderId="44" xfId="0" applyFill="1" applyBorder="1" applyAlignment="1">
      <alignment horizontal="left"/>
    </xf>
    <xf numFmtId="0" fontId="16" fillId="0" borderId="0" xfId="0" applyFont="1" applyAlignment="1">
      <alignment horizontal="left" wrapText="1"/>
    </xf>
    <xf numFmtId="0" fontId="0" fillId="3" borderId="7" xfId="0" applyFont="1" applyFill="1" applyBorder="1" applyAlignment="1">
      <alignment horizontal="left" vertical="top"/>
    </xf>
    <xf numFmtId="0" fontId="0" fillId="3" borderId="8" xfId="0" applyFont="1" applyFill="1" applyBorder="1" applyAlignment="1">
      <alignment horizontal="left" vertical="top"/>
    </xf>
    <xf numFmtId="0" fontId="3" fillId="3" borderId="1" xfId="0" applyFont="1" applyFill="1" applyBorder="1" applyAlignment="1">
      <alignment horizontal="left" vertical="top"/>
    </xf>
    <xf numFmtId="0" fontId="3" fillId="3" borderId="2" xfId="0" applyFont="1" applyFill="1" applyBorder="1" applyAlignment="1">
      <alignment horizontal="left" vertical="top"/>
    </xf>
    <xf numFmtId="0" fontId="0" fillId="3" borderId="22" xfId="0" applyFont="1" applyFill="1" applyBorder="1" applyAlignment="1">
      <alignment horizontal="left" vertical="top"/>
    </xf>
    <xf numFmtId="0" fontId="0" fillId="3" borderId="23" xfId="0" applyFont="1" applyFill="1" applyBorder="1" applyAlignment="1">
      <alignment horizontal="left" vertical="top"/>
    </xf>
    <xf numFmtId="0" fontId="0" fillId="3" borderId="32" xfId="0" applyFont="1" applyFill="1" applyBorder="1" applyAlignment="1">
      <alignment horizontal="left" vertical="top"/>
    </xf>
    <xf numFmtId="0" fontId="0" fillId="3" borderId="4" xfId="0" applyFont="1" applyFill="1" applyBorder="1" applyAlignment="1">
      <alignment horizontal="left" vertical="top"/>
    </xf>
    <xf numFmtId="0" fontId="0" fillId="3" borderId="5" xfId="0" applyFont="1" applyFill="1" applyBorder="1" applyAlignment="1">
      <alignment horizontal="left" vertical="top"/>
    </xf>
    <xf numFmtId="0" fontId="0" fillId="3" borderId="4" xfId="0" applyFont="1" applyFill="1" applyBorder="1" applyAlignment="1">
      <alignment horizontal="center" vertical="top"/>
    </xf>
    <xf numFmtId="0" fontId="0" fillId="3" borderId="5" xfId="0" applyFont="1" applyFill="1" applyBorder="1" applyAlignment="1">
      <alignment horizontal="center" vertical="top"/>
    </xf>
    <xf numFmtId="0" fontId="0" fillId="3" borderId="6" xfId="0" applyFont="1" applyFill="1" applyBorder="1" applyAlignment="1">
      <alignment horizontal="center" vertical="top"/>
    </xf>
    <xf numFmtId="0" fontId="0" fillId="0" borderId="0" xfId="0" applyFont="1" applyAlignment="1">
      <alignment horizontal="left" wrapText="1"/>
    </xf>
    <xf numFmtId="0" fontId="0" fillId="0" borderId="0" xfId="0" applyFont="1" applyFill="1" applyAlignment="1">
      <alignment vertical="top" wrapText="1"/>
    </xf>
    <xf numFmtId="0" fontId="0" fillId="0" borderId="0" xfId="0" applyFont="1" applyFill="1" applyAlignment="1">
      <alignment vertical="top"/>
    </xf>
    <xf numFmtId="0" fontId="6" fillId="0" borderId="0" xfId="0" applyFont="1" applyFill="1" applyAlignment="1">
      <alignment horizontal="left" wrapText="1"/>
    </xf>
    <xf numFmtId="0" fontId="0" fillId="0" borderId="0" xfId="0" applyFont="1" applyAlignment="1">
      <alignment horizontal="left" vertical="top" wrapText="1"/>
    </xf>
    <xf numFmtId="0" fontId="20" fillId="5" borderId="42" xfId="0" applyFont="1" applyFill="1" applyBorder="1" applyAlignment="1" applyProtection="1">
      <alignment horizontal="center" wrapText="1"/>
    </xf>
    <xf numFmtId="0" fontId="20" fillId="5" borderId="14" xfId="0" applyFont="1" applyFill="1" applyBorder="1" applyAlignment="1" applyProtection="1">
      <alignment horizontal="center" wrapText="1"/>
    </xf>
    <xf numFmtId="0" fontId="8" fillId="0" borderId="0" xfId="0" applyFont="1" applyBorder="1" applyAlignment="1" applyProtection="1">
      <alignment horizontal="left" wrapText="1"/>
    </xf>
    <xf numFmtId="0" fontId="20" fillId="0" borderId="5" xfId="0" applyFont="1" applyFill="1" applyBorder="1" applyAlignment="1" applyProtection="1">
      <alignment horizontal="center"/>
    </xf>
    <xf numFmtId="0" fontId="22" fillId="5" borderId="5" xfId="0" applyFont="1" applyFill="1" applyBorder="1" applyAlignment="1">
      <alignment vertical="top"/>
    </xf>
    <xf numFmtId="0" fontId="22" fillId="5" borderId="42" xfId="0" applyFont="1" applyFill="1" applyBorder="1" applyAlignment="1">
      <alignment vertical="top"/>
    </xf>
    <xf numFmtId="0" fontId="20" fillId="5" borderId="42" xfId="0" applyFont="1" applyFill="1" applyBorder="1" applyAlignment="1">
      <alignment horizontal="center"/>
    </xf>
    <xf numFmtId="0" fontId="20" fillId="5" borderId="14" xfId="0" applyFont="1" applyFill="1" applyBorder="1" applyAlignment="1">
      <alignment horizontal="center"/>
    </xf>
    <xf numFmtId="0" fontId="20" fillId="5" borderId="42" xfId="0" applyFont="1" applyFill="1" applyBorder="1" applyAlignment="1" applyProtection="1">
      <alignment horizontal="center"/>
    </xf>
    <xf numFmtId="0" fontId="20" fillId="5" borderId="14" xfId="0" applyFont="1" applyFill="1" applyBorder="1" applyAlignment="1" applyProtection="1">
      <alignment horizontal="center"/>
    </xf>
  </cellXfs>
  <cellStyles count="30">
    <cellStyle name="20% - Accent1" xfId="4" builtinId="30"/>
    <cellStyle name="Comma" xfId="1" builtinId="3"/>
    <cellStyle name="Comma 2" xfId="5" xr:uid="{00000000-0005-0000-0000-000002000000}"/>
    <cellStyle name="Comma 2 2" xfId="6" xr:uid="{00000000-0005-0000-0000-000003000000}"/>
    <cellStyle name="Comma 3" xfId="7" xr:uid="{00000000-0005-0000-0000-000004000000}"/>
    <cellStyle name="Comma 3 2" xfId="8" xr:uid="{00000000-0005-0000-0000-000005000000}"/>
    <cellStyle name="Comma 4" xfId="9" xr:uid="{00000000-0005-0000-0000-000006000000}"/>
    <cellStyle name="Currency" xfId="2" builtinId="4"/>
    <cellStyle name="Currency 2" xfId="10" xr:uid="{00000000-0005-0000-0000-000008000000}"/>
    <cellStyle name="Currency 2 2" xfId="11" xr:uid="{00000000-0005-0000-0000-000009000000}"/>
    <cellStyle name="Currency 3" xfId="12" xr:uid="{00000000-0005-0000-0000-00000A000000}"/>
    <cellStyle name="Currency 3 2" xfId="13" xr:uid="{00000000-0005-0000-0000-00000B000000}"/>
    <cellStyle name="Currency 4" xfId="14" xr:uid="{00000000-0005-0000-0000-00000C000000}"/>
    <cellStyle name="Microsoft Excel found an error in the formula you entered. Do you want to accept the correction proposed below?_x000a__x000a_|_x000a__x000a_• To accept the correction, click Yes._x000a_• To close this message and correct the formula yourself, click No." xfId="15" xr:uid="{00000000-0005-0000-0000-00000D000000}"/>
    <cellStyle name="Microsoft Excel found an error in the formula you entered. Do you want to accept the correction proposed below?_x000a__x000a_|_x000a__x000a_• To accept the correction, click Yes._x000a_• To close this message and correct the formula yourself, click No. 2" xfId="16" xr:uid="{00000000-0005-0000-0000-00000E000000}"/>
    <cellStyle name="Microsoft Excel found an error in the formula you entered. Do you want to accept the correction proposed below?_x000a__x000a_|_x000a__x000a_• To accept the correction, click Yes._x000a_• To close this message and correct the formula yourself, click No. 2 2" xfId="17" xr:uid="{00000000-0005-0000-0000-00000F000000}"/>
    <cellStyle name="Microsoft Excel found an error in the formula you entered. Do you want to accept the correction proposed below?_x000a__x000a_|_x000a__x000a_• To accept the correction, click Yes._x000a_• To close this message and correct the formula yourself, click No. 3" xfId="18" xr:uid="{00000000-0005-0000-0000-000010000000}"/>
    <cellStyle name="Normal" xfId="0" builtinId="0"/>
    <cellStyle name="Normal 2" xfId="19" xr:uid="{00000000-0005-0000-0000-000012000000}"/>
    <cellStyle name="Normal 3" xfId="20" xr:uid="{00000000-0005-0000-0000-000013000000}"/>
    <cellStyle name="Normal 3 2" xfId="21" xr:uid="{00000000-0005-0000-0000-000014000000}"/>
    <cellStyle name="Normal 4" xfId="22" xr:uid="{00000000-0005-0000-0000-000015000000}"/>
    <cellStyle name="Normal 4 2" xfId="23" xr:uid="{00000000-0005-0000-0000-000016000000}"/>
    <cellStyle name="Normal 5" xfId="24" xr:uid="{00000000-0005-0000-0000-000017000000}"/>
    <cellStyle name="Percent" xfId="3" builtinId="5"/>
    <cellStyle name="Percent 2" xfId="25" xr:uid="{00000000-0005-0000-0000-000019000000}"/>
    <cellStyle name="Percent 2 2" xfId="26" xr:uid="{00000000-0005-0000-0000-00001A000000}"/>
    <cellStyle name="Percent 3" xfId="27" xr:uid="{00000000-0005-0000-0000-00001B000000}"/>
    <cellStyle name="Percent 3 2" xfId="28" xr:uid="{00000000-0005-0000-0000-00001C000000}"/>
    <cellStyle name="Percent 4" xfId="29"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PBS Expenditure (on an Accrual Accounting Basis) and Prescriptions by Financial 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v>Above co-payment prescriptions</c:v>
          </c:tx>
          <c:spPr>
            <a:solidFill>
              <a:schemeClr val="accent1"/>
            </a:solidFill>
            <a:ln>
              <a:noFill/>
            </a:ln>
            <a:effectLst/>
          </c:spPr>
          <c:invertIfNegative val="0"/>
          <c:dPt>
            <c:idx val="21"/>
            <c:invertIfNegative val="0"/>
            <c:bubble3D val="0"/>
            <c:extLst>
              <c:ext xmlns:c16="http://schemas.microsoft.com/office/drawing/2014/chart" uri="{C3380CC4-5D6E-409C-BE32-E72D297353CC}">
                <c16:uniqueId val="{00000000-E46D-4ED4-8B6E-53C96B1455AD}"/>
              </c:ext>
            </c:extLst>
          </c:dPt>
          <c:cat>
            <c:strLit>
              <c:ptCount val="22"/>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pt idx="18">
                <c:v>2019-20</c:v>
              </c:pt>
              <c:pt idx="19">
                <c:v>2020-21</c:v>
              </c:pt>
              <c:pt idx="20">
                <c:v>2021-22</c:v>
              </c:pt>
              <c:pt idx="21">
                <c:v>2022-23</c:v>
              </c:pt>
            </c:strLit>
          </c:cat>
          <c:val>
            <c:numLit>
              <c:formatCode>General</c:formatCode>
              <c:ptCount val="22"/>
              <c:pt idx="0">
                <c:v>155.5</c:v>
              </c:pt>
              <c:pt idx="1">
                <c:v>158.69999999999999</c:v>
              </c:pt>
              <c:pt idx="2">
                <c:v>167.1</c:v>
              </c:pt>
              <c:pt idx="3">
                <c:v>169.9</c:v>
              </c:pt>
              <c:pt idx="4">
                <c:v>169.1</c:v>
              </c:pt>
              <c:pt idx="5">
                <c:v>169.5</c:v>
              </c:pt>
              <c:pt idx="6">
                <c:v>174.9</c:v>
              </c:pt>
              <c:pt idx="7">
                <c:v>182.2</c:v>
              </c:pt>
              <c:pt idx="8">
                <c:v>186.9</c:v>
              </c:pt>
              <c:pt idx="9">
                <c:v>193.6</c:v>
              </c:pt>
              <c:pt idx="10">
                <c:v>198.7</c:v>
              </c:pt>
              <c:pt idx="11">
                <c:v>200.8</c:v>
              </c:pt>
              <c:pt idx="12">
                <c:v>205</c:v>
              </c:pt>
              <c:pt idx="13">
                <c:v>206.6</c:v>
              </c:pt>
              <c:pt idx="14">
                <c:v>206.7</c:v>
              </c:pt>
              <c:pt idx="15">
                <c:v>202.4</c:v>
              </c:pt>
              <c:pt idx="16">
                <c:v>204.1</c:v>
              </c:pt>
              <c:pt idx="17">
                <c:v>205.1</c:v>
              </c:pt>
              <c:pt idx="18">
                <c:v>208.5</c:v>
              </c:pt>
              <c:pt idx="19">
                <c:v>213.6</c:v>
              </c:pt>
              <c:pt idx="20">
                <c:v>215.1</c:v>
              </c:pt>
              <c:pt idx="21">
                <c:v>223.1</c:v>
              </c:pt>
            </c:numLit>
          </c:val>
          <c:extLst>
            <c:ext xmlns:c16="http://schemas.microsoft.com/office/drawing/2014/chart" uri="{C3380CC4-5D6E-409C-BE32-E72D297353CC}">
              <c16:uniqueId val="{00000001-E46D-4ED4-8B6E-53C96B1455AD}"/>
            </c:ext>
          </c:extLst>
        </c:ser>
        <c:ser>
          <c:idx val="1"/>
          <c:order val="1"/>
          <c:tx>
            <c:v>Under co-payment prescriptions</c:v>
          </c:tx>
          <c:spPr>
            <a:solidFill>
              <a:schemeClr val="accent2"/>
            </a:solidFill>
            <a:ln>
              <a:noFill/>
            </a:ln>
            <a:effectLst/>
          </c:spPr>
          <c:invertIfNegative val="0"/>
          <c:cat>
            <c:strLit>
              <c:ptCount val="22"/>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pt idx="18">
                <c:v>2019-20</c:v>
              </c:pt>
              <c:pt idx="19">
                <c:v>2020-21</c:v>
              </c:pt>
              <c:pt idx="20">
                <c:v>2021-22</c:v>
              </c:pt>
              <c:pt idx="21">
                <c:v>2022-23</c:v>
              </c:pt>
            </c:strLit>
          </c:cat>
          <c:val>
            <c:numLit>
              <c:formatCode>General</c:formatCode>
              <c:ptCount val="22"/>
              <c:pt idx="0">
                <c:v>0</c:v>
              </c:pt>
              <c:pt idx="1">
                <c:v>0</c:v>
              </c:pt>
              <c:pt idx="2">
                <c:v>0</c:v>
              </c:pt>
              <c:pt idx="3">
                <c:v>0</c:v>
              </c:pt>
              <c:pt idx="4">
                <c:v>0</c:v>
              </c:pt>
              <c:pt idx="5">
                <c:v>0</c:v>
              </c:pt>
              <c:pt idx="6">
                <c:v>0</c:v>
              </c:pt>
              <c:pt idx="7">
                <c:v>0</c:v>
              </c:pt>
              <c:pt idx="8">
                <c:v>0</c:v>
              </c:pt>
              <c:pt idx="9">
                <c:v>0</c:v>
              </c:pt>
              <c:pt idx="10">
                <c:v>13.9</c:v>
              </c:pt>
              <c:pt idx="11">
                <c:v>64.3</c:v>
              </c:pt>
              <c:pt idx="12">
                <c:v>70.400000000000006</c:v>
              </c:pt>
              <c:pt idx="13">
                <c:v>76.8</c:v>
              </c:pt>
              <c:pt idx="14">
                <c:v>81.5</c:v>
              </c:pt>
              <c:pt idx="15">
                <c:v>86.3</c:v>
              </c:pt>
              <c:pt idx="16">
                <c:v>89.5</c:v>
              </c:pt>
              <c:pt idx="17">
                <c:v>93.9</c:v>
              </c:pt>
              <c:pt idx="18">
                <c:v>96.4</c:v>
              </c:pt>
              <c:pt idx="19">
                <c:v>93.6</c:v>
              </c:pt>
              <c:pt idx="20">
                <c:v>100.8</c:v>
              </c:pt>
              <c:pt idx="21">
                <c:v>105.6</c:v>
              </c:pt>
            </c:numLit>
          </c:val>
          <c:extLst>
            <c:ext xmlns:c16="http://schemas.microsoft.com/office/drawing/2014/chart" uri="{C3380CC4-5D6E-409C-BE32-E72D297353CC}">
              <c16:uniqueId val="{00000002-E46D-4ED4-8B6E-53C96B1455AD}"/>
            </c:ext>
          </c:extLst>
        </c:ser>
        <c:dLbls>
          <c:showLegendKey val="0"/>
          <c:showVal val="0"/>
          <c:showCatName val="0"/>
          <c:showSerName val="0"/>
          <c:showPercent val="0"/>
          <c:showBubbleSize val="0"/>
        </c:dLbls>
        <c:gapWidth val="50"/>
        <c:overlap val="100"/>
        <c:axId val="788065408"/>
        <c:axId val="788068648"/>
      </c:barChart>
      <c:lineChart>
        <c:grouping val="standard"/>
        <c:varyColors val="0"/>
        <c:ser>
          <c:idx val="2"/>
          <c:order val="2"/>
          <c:tx>
            <c:v>PBS Expenditure on an Accrual Accounting Basis**</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Lit>
              <c:ptCount val="22"/>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pt idx="18">
                <c:v>2019-20</c:v>
              </c:pt>
              <c:pt idx="19">
                <c:v>2020-21</c:v>
              </c:pt>
              <c:pt idx="20">
                <c:v>2021-22</c:v>
              </c:pt>
              <c:pt idx="21">
                <c:v>2022-23</c:v>
              </c:pt>
            </c:strLit>
          </c:cat>
          <c:val>
            <c:numLit>
              <c:formatCode>General</c:formatCode>
              <c:ptCount val="22"/>
              <c:pt idx="0">
                <c:v>4.2</c:v>
              </c:pt>
              <c:pt idx="1">
                <c:v>4.5999999999999996</c:v>
              </c:pt>
              <c:pt idx="2">
                <c:v>5</c:v>
              </c:pt>
              <c:pt idx="3">
                <c:v>6</c:v>
              </c:pt>
              <c:pt idx="4">
                <c:v>6.2</c:v>
              </c:pt>
              <c:pt idx="5">
                <c:v>6.4</c:v>
              </c:pt>
              <c:pt idx="6">
                <c:v>7</c:v>
              </c:pt>
              <c:pt idx="7">
                <c:v>7.7</c:v>
              </c:pt>
              <c:pt idx="8">
                <c:v>8.4</c:v>
              </c:pt>
              <c:pt idx="9">
                <c:v>8.9</c:v>
              </c:pt>
              <c:pt idx="10">
                <c:v>9.1999999999999993</c:v>
              </c:pt>
              <c:pt idx="11">
                <c:v>9</c:v>
              </c:pt>
              <c:pt idx="12">
                <c:v>9</c:v>
              </c:pt>
              <c:pt idx="13">
                <c:v>9.1</c:v>
              </c:pt>
              <c:pt idx="14">
                <c:v>10.8</c:v>
              </c:pt>
              <c:pt idx="15">
                <c:v>12.1</c:v>
              </c:pt>
              <c:pt idx="16">
                <c:v>11.7</c:v>
              </c:pt>
              <c:pt idx="17">
                <c:v>11.8</c:v>
              </c:pt>
              <c:pt idx="18">
                <c:v>12.6</c:v>
              </c:pt>
              <c:pt idx="19">
                <c:v>13.8</c:v>
              </c:pt>
              <c:pt idx="20">
                <c:v>14.7</c:v>
              </c:pt>
              <c:pt idx="21">
                <c:v>17</c:v>
              </c:pt>
            </c:numLit>
          </c:val>
          <c:smooth val="0"/>
          <c:extLst>
            <c:ext xmlns:c16="http://schemas.microsoft.com/office/drawing/2014/chart" uri="{C3380CC4-5D6E-409C-BE32-E72D297353CC}">
              <c16:uniqueId val="{00000003-E46D-4ED4-8B6E-53C96B1455AD}"/>
            </c:ext>
          </c:extLst>
        </c:ser>
        <c:dLbls>
          <c:showLegendKey val="0"/>
          <c:showVal val="0"/>
          <c:showCatName val="0"/>
          <c:showSerName val="0"/>
          <c:showPercent val="0"/>
          <c:showBubbleSize val="0"/>
        </c:dLbls>
        <c:marker val="1"/>
        <c:smooth val="0"/>
        <c:axId val="757770736"/>
        <c:axId val="757771096"/>
      </c:lineChart>
      <c:catAx>
        <c:axId val="75777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7771096"/>
        <c:crosses val="autoZero"/>
        <c:auto val="1"/>
        <c:lblAlgn val="ctr"/>
        <c:lblOffset val="100"/>
        <c:noMultiLvlLbl val="0"/>
      </c:catAx>
      <c:valAx>
        <c:axId val="7577710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Expenditure ($billions)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7770736"/>
        <c:crosses val="autoZero"/>
        <c:crossBetween val="between"/>
      </c:valAx>
      <c:valAx>
        <c:axId val="78806864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Prescriptions (millions)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065408"/>
        <c:crosses val="max"/>
        <c:crossBetween val="between"/>
      </c:valAx>
      <c:catAx>
        <c:axId val="788065408"/>
        <c:scaling>
          <c:orientation val="minMax"/>
        </c:scaling>
        <c:delete val="1"/>
        <c:axPos val="b"/>
        <c:numFmt formatCode="General" sourceLinked="1"/>
        <c:majorTickMark val="none"/>
        <c:minorTickMark val="none"/>
        <c:tickLblPos val="nextTo"/>
        <c:crossAx val="78806864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Total Prescriptions Generic Percentage by ATC</a:t>
            </a:r>
          </a:p>
        </c:rich>
      </c:tx>
      <c:layout>
        <c:manualLayout>
          <c:xMode val="edge"/>
          <c:yMode val="edge"/>
          <c:x val="0.25937723693629211"/>
          <c:y val="0"/>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bar"/>
        <c:grouping val="clustered"/>
        <c:varyColors val="0"/>
        <c:ser>
          <c:idx val="0"/>
          <c:order val="0"/>
          <c:tx>
            <c:strRef>
              <c:f>'Table10(a)-(b)'!$C$5</c:f>
              <c:strCache>
                <c:ptCount val="1"/>
                <c:pt idx="0">
                  <c:v>Total Prescriptions Generic Percentage</c:v>
                </c:pt>
              </c:strCache>
            </c:strRef>
          </c:tx>
          <c:spPr>
            <a:solidFill>
              <a:schemeClr val="accent6">
                <a:lumMod val="60000"/>
                <a:lumOff val="40000"/>
              </a:schemeClr>
            </a:solidFill>
            <a:ln>
              <a:noFill/>
            </a:ln>
            <a:effectLst/>
            <a:scene3d>
              <a:camera prst="orthographicFront"/>
              <a:lightRig rig="threePt" dir="t"/>
            </a:scene3d>
            <a:sp3d>
              <a:bevelT w="38100" h="38100"/>
            </a:sp3d>
          </c:spPr>
          <c:invertIfNegative val="0"/>
          <c:dPt>
            <c:idx val="13"/>
            <c:invertIfNegative val="0"/>
            <c:bubble3D val="0"/>
            <c:spPr>
              <a:solidFill>
                <a:schemeClr val="accent6">
                  <a:lumMod val="60000"/>
                  <a:lumOff val="40000"/>
                </a:schemeClr>
              </a:solidFill>
              <a:ln>
                <a:noFill/>
              </a:ln>
              <a:effectLst/>
              <a:scene3d>
                <a:camera prst="orthographicFront"/>
                <a:lightRig rig="threePt" dir="t"/>
              </a:scene3d>
              <a:sp3d>
                <a:bevelT w="38100" h="38100"/>
              </a:sp3d>
            </c:spPr>
            <c:extLst>
              <c:ext xmlns:c16="http://schemas.microsoft.com/office/drawing/2014/chart" uri="{C3380CC4-5D6E-409C-BE32-E72D297353CC}">
                <c16:uniqueId val="{00000001-DEA3-49F0-81EA-7BDFDB30974E}"/>
              </c:ext>
            </c:extLst>
          </c:dPt>
          <c:dPt>
            <c:idx val="14"/>
            <c:invertIfNegative val="0"/>
            <c:bubble3D val="0"/>
            <c:spPr>
              <a:solidFill>
                <a:schemeClr val="accent6">
                  <a:lumMod val="60000"/>
                  <a:lumOff val="40000"/>
                </a:schemeClr>
              </a:solidFill>
              <a:ln>
                <a:noFill/>
              </a:ln>
              <a:effectLst/>
              <a:scene3d>
                <a:camera prst="orthographicFront"/>
                <a:lightRig rig="threePt" dir="t"/>
              </a:scene3d>
              <a:sp3d>
                <a:bevelT w="38100" h="38100"/>
              </a:sp3d>
            </c:spPr>
            <c:extLst>
              <c:ext xmlns:c16="http://schemas.microsoft.com/office/drawing/2014/chart" uri="{C3380CC4-5D6E-409C-BE32-E72D297353CC}">
                <c16:uniqueId val="{00000003-DEA3-49F0-81EA-7BDFDB30974E}"/>
              </c:ext>
            </c:extLst>
          </c:dPt>
          <c:cat>
            <c:strRef>
              <c:f>'Table10(a)-(b)'!$A$6:$A$19</c:f>
              <c:strCache>
                <c:ptCount val="14"/>
                <c:pt idx="0">
                  <c:v>ATC - A: ALIMENTARY TRACT AND METABOLISM </c:v>
                </c:pt>
                <c:pt idx="1">
                  <c:v>ATC - B: BLOOD AND BLOOD FORMING ORGANS</c:v>
                </c:pt>
                <c:pt idx="2">
                  <c:v>ATC - C: CARDIOVASCULAR SYSTEM</c:v>
                </c:pt>
                <c:pt idx="3">
                  <c:v>ATC - D: DERMATOLOGICALS</c:v>
                </c:pt>
                <c:pt idx="4">
                  <c:v>ATC - G: GENITO URINARY SYSTEM AND SEX HORMONES</c:v>
                </c:pt>
                <c:pt idx="5">
                  <c:v>ATC - H: SYSTEMIC HORMONAL PREPARATIONS, EXCL. SEX HORMONES AND INSULINS</c:v>
                </c:pt>
                <c:pt idx="6">
                  <c:v>ATC - J: ANTIINFECTIVES FOR SYSTEMIC USE</c:v>
                </c:pt>
                <c:pt idx="7">
                  <c:v>ATC - L: ANTINEOPLASTIC AND IMMUNOMODULATING AGENTS</c:v>
                </c:pt>
                <c:pt idx="8">
                  <c:v>ATC - M: MUSCULO-SKELETAL SYSTEM</c:v>
                </c:pt>
                <c:pt idx="9">
                  <c:v>ATC - N: NERVOUS SYSTEM</c:v>
                </c:pt>
                <c:pt idx="10">
                  <c:v>ATC - P: ANTIPARASITIC PRODUCTS, INSECTICIDES AND REPELLENTS</c:v>
                </c:pt>
                <c:pt idx="11">
                  <c:v>ATC - R: RESPIRATORY SYSTEM</c:v>
                </c:pt>
                <c:pt idx="12">
                  <c:v>ATC - S: SENSORY ORGANS</c:v>
                </c:pt>
                <c:pt idx="13">
                  <c:v>ATC - V: VARIOUS</c:v>
                </c:pt>
              </c:strCache>
            </c:strRef>
          </c:cat>
          <c:val>
            <c:numRef>
              <c:f>'Table10(a)-(b)'!$C$6:$C$19</c:f>
              <c:numCache>
                <c:formatCode>0.0%</c:formatCode>
                <c:ptCount val="14"/>
                <c:pt idx="0">
                  <c:v>0.62506810000000002</c:v>
                </c:pt>
                <c:pt idx="1">
                  <c:v>0.25390740000000001</c:v>
                </c:pt>
                <c:pt idx="2">
                  <c:v>0.78544259999999999</c:v>
                </c:pt>
                <c:pt idx="3">
                  <c:v>0.82837190000000005</c:v>
                </c:pt>
                <c:pt idx="4">
                  <c:v>0.60502109999999998</c:v>
                </c:pt>
                <c:pt idx="5">
                  <c:v>0.90285680000000001</c:v>
                </c:pt>
                <c:pt idx="6">
                  <c:v>0.8461031</c:v>
                </c:pt>
                <c:pt idx="7">
                  <c:v>0.43212359999999994</c:v>
                </c:pt>
                <c:pt idx="8">
                  <c:v>0.65941720000000004</c:v>
                </c:pt>
                <c:pt idx="9">
                  <c:v>0.73515450000000004</c:v>
                </c:pt>
                <c:pt idx="10">
                  <c:v>4.3872400000000006E-2</c:v>
                </c:pt>
                <c:pt idx="11">
                  <c:v>0.32579500000000006</c:v>
                </c:pt>
                <c:pt idx="12">
                  <c:v>0.25394050000000001</c:v>
                </c:pt>
                <c:pt idx="13">
                  <c:v>0.46668900000000002</c:v>
                </c:pt>
              </c:numCache>
            </c:numRef>
          </c:val>
          <c:extLst>
            <c:ext xmlns:c16="http://schemas.microsoft.com/office/drawing/2014/chart" uri="{C3380CC4-5D6E-409C-BE32-E72D297353CC}">
              <c16:uniqueId val="{00000004-DEA3-49F0-81EA-7BDFDB30974E}"/>
            </c:ext>
          </c:extLst>
        </c:ser>
        <c:dLbls>
          <c:showLegendKey val="0"/>
          <c:showVal val="0"/>
          <c:showCatName val="0"/>
          <c:showSerName val="0"/>
          <c:showPercent val="0"/>
          <c:showBubbleSize val="0"/>
        </c:dLbls>
        <c:gapWidth val="50"/>
        <c:axId val="1012284008"/>
        <c:axId val="1073678608"/>
      </c:barChart>
      <c:catAx>
        <c:axId val="10122840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073678608"/>
        <c:crosses val="autoZero"/>
        <c:auto val="1"/>
        <c:lblAlgn val="ctr"/>
        <c:lblOffset val="100"/>
        <c:noMultiLvlLbl val="0"/>
      </c:catAx>
      <c:valAx>
        <c:axId val="1073678608"/>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high"/>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1012284008"/>
        <c:crosses val="autoZero"/>
        <c:crossBetween val="between"/>
        <c:minorUnit val="5.000000000000001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xdr:colOff>
      <xdr:row>4</xdr:row>
      <xdr:rowOff>0</xdr:rowOff>
    </xdr:from>
    <xdr:to>
      <xdr:col>14</xdr:col>
      <xdr:colOff>0</xdr:colOff>
      <xdr:row>29</xdr:row>
      <xdr:rowOff>123371</xdr:rowOff>
    </xdr:to>
    <xdr:graphicFrame macro="">
      <xdr:nvGraphicFramePr>
        <xdr:cNvPr id="4" name="Chart 3">
          <a:extLst>
            <a:ext uri="{FF2B5EF4-FFF2-40B4-BE49-F238E27FC236}">
              <a16:creationId xmlns:a16="http://schemas.microsoft.com/office/drawing/2014/main" id="{0935849B-4AAA-4682-9A85-6227ED5280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10</xdr:col>
      <xdr:colOff>398882</xdr:colOff>
      <xdr:row>30</xdr:row>
      <xdr:rowOff>65962</xdr:rowOff>
    </xdr:to>
    <xdr:pic>
      <xdr:nvPicPr>
        <xdr:cNvPr id="16" name="Picture 15">
          <a:extLst>
            <a:ext uri="{FF2B5EF4-FFF2-40B4-BE49-F238E27FC236}">
              <a16:creationId xmlns:a16="http://schemas.microsoft.com/office/drawing/2014/main" id="{6B251124-F621-CA1A-CC58-C38A43C3ADCA}"/>
            </a:ext>
          </a:extLst>
        </xdr:cNvPr>
        <xdr:cNvPicPr>
          <a:picLocks noChangeAspect="1"/>
        </xdr:cNvPicPr>
      </xdr:nvPicPr>
      <xdr:blipFill>
        <a:blip xmlns:r="http://schemas.openxmlformats.org/officeDocument/2006/relationships" r:embed="rId1"/>
        <a:stretch>
          <a:fillRect/>
        </a:stretch>
      </xdr:blipFill>
      <xdr:spPr>
        <a:xfrm>
          <a:off x="0" y="76200"/>
          <a:ext cx="9342857" cy="57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1475236</xdr:colOff>
      <xdr:row>30</xdr:row>
      <xdr:rowOff>104048</xdr:rowOff>
    </xdr:to>
    <xdr:pic>
      <xdr:nvPicPr>
        <xdr:cNvPr id="2" name="Picture 1">
          <a:extLst>
            <a:ext uri="{FF2B5EF4-FFF2-40B4-BE49-F238E27FC236}">
              <a16:creationId xmlns:a16="http://schemas.microsoft.com/office/drawing/2014/main" id="{A08443A7-7224-1F3A-09B5-4BC3F3DE1817}"/>
            </a:ext>
          </a:extLst>
        </xdr:cNvPr>
        <xdr:cNvPicPr>
          <a:picLocks noChangeAspect="1"/>
        </xdr:cNvPicPr>
      </xdr:nvPicPr>
      <xdr:blipFill>
        <a:blip xmlns:r="http://schemas.openxmlformats.org/officeDocument/2006/relationships" r:embed="rId1"/>
        <a:stretch>
          <a:fillRect/>
        </a:stretch>
      </xdr:blipFill>
      <xdr:spPr>
        <a:xfrm>
          <a:off x="0" y="0"/>
          <a:ext cx="9114286" cy="58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113600</xdr:colOff>
      <xdr:row>14</xdr:row>
      <xdr:rowOff>18714</xdr:rowOff>
    </xdr:to>
    <xdr:pic>
      <xdr:nvPicPr>
        <xdr:cNvPr id="2" name="Picture 1">
          <a:extLst>
            <a:ext uri="{FF2B5EF4-FFF2-40B4-BE49-F238E27FC236}">
              <a16:creationId xmlns:a16="http://schemas.microsoft.com/office/drawing/2014/main" id="{E7A2182E-4778-3D48-91D7-AC64C71E4E66}"/>
            </a:ext>
          </a:extLst>
        </xdr:cNvPr>
        <xdr:cNvPicPr>
          <a:picLocks noChangeAspect="1"/>
        </xdr:cNvPicPr>
      </xdr:nvPicPr>
      <xdr:blipFill>
        <a:blip xmlns:r="http://schemas.openxmlformats.org/officeDocument/2006/relationships" r:embed="rId1"/>
        <a:stretch>
          <a:fillRect/>
        </a:stretch>
      </xdr:blipFill>
      <xdr:spPr>
        <a:xfrm>
          <a:off x="0" y="0"/>
          <a:ext cx="5600000" cy="26857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36952</xdr:colOff>
      <xdr:row>30</xdr:row>
      <xdr:rowOff>161190</xdr:rowOff>
    </xdr:to>
    <xdr:pic>
      <xdr:nvPicPr>
        <xdr:cNvPr id="2" name="Picture 1">
          <a:extLst>
            <a:ext uri="{FF2B5EF4-FFF2-40B4-BE49-F238E27FC236}">
              <a16:creationId xmlns:a16="http://schemas.microsoft.com/office/drawing/2014/main" id="{71EB61DB-CE9C-E607-521C-9142A8B66E2E}"/>
            </a:ext>
          </a:extLst>
        </xdr:cNvPr>
        <xdr:cNvPicPr>
          <a:picLocks noChangeAspect="1"/>
        </xdr:cNvPicPr>
      </xdr:nvPicPr>
      <xdr:blipFill>
        <a:blip xmlns:r="http://schemas.openxmlformats.org/officeDocument/2006/relationships" r:embed="rId1"/>
        <a:stretch>
          <a:fillRect/>
        </a:stretch>
      </xdr:blipFill>
      <xdr:spPr>
        <a:xfrm>
          <a:off x="0" y="0"/>
          <a:ext cx="9180952" cy="58761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417981</xdr:colOff>
      <xdr:row>29</xdr:row>
      <xdr:rowOff>161214</xdr:rowOff>
    </xdr:to>
    <xdr:pic>
      <xdr:nvPicPr>
        <xdr:cNvPr id="2" name="Picture 1">
          <a:extLst>
            <a:ext uri="{FF2B5EF4-FFF2-40B4-BE49-F238E27FC236}">
              <a16:creationId xmlns:a16="http://schemas.microsoft.com/office/drawing/2014/main" id="{8DFD27BA-BD6D-3CFC-396D-A705F1AA242B}"/>
            </a:ext>
          </a:extLst>
        </xdr:cNvPr>
        <xdr:cNvPicPr>
          <a:picLocks noChangeAspect="1"/>
        </xdr:cNvPicPr>
      </xdr:nvPicPr>
      <xdr:blipFill>
        <a:blip xmlns:r="http://schemas.openxmlformats.org/officeDocument/2006/relationships" r:embed="rId1"/>
        <a:stretch>
          <a:fillRect/>
        </a:stretch>
      </xdr:blipFill>
      <xdr:spPr>
        <a:xfrm>
          <a:off x="0" y="0"/>
          <a:ext cx="8952381" cy="56857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20</xdr:row>
      <xdr:rowOff>0</xdr:rowOff>
    </xdr:from>
    <xdr:to>
      <xdr:col>2</xdr:col>
      <xdr:colOff>1060450</xdr:colOff>
      <xdr:row>36</xdr:row>
      <xdr:rowOff>8890</xdr:rowOff>
    </xdr:to>
    <xdr:graphicFrame macro="">
      <xdr:nvGraphicFramePr>
        <xdr:cNvPr id="3" name="Chart 2">
          <a:extLst>
            <a:ext uri="{FF2B5EF4-FFF2-40B4-BE49-F238E27FC236}">
              <a16:creationId xmlns:a16="http://schemas.microsoft.com/office/drawing/2014/main" id="{6C5A7C27-137B-E7BC-7C6E-588C5563B8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ntral.health\dfsuserenv\2016-17\Data\WORKING\MASTER_E&amp;P_Data_summary_Page1_to_Page12_WORKING_20171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ntral.health\dfsuserenv\2016-17\Data\WORKING\MASTER_E&amp;P_Data_summary_Page13_to_Page19_WORKING_20171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ntral.health\dfsuserenv\2016-17\Data\WORKING\MASTER_E&amp;P_Data_summary_Page20_to_Page30_WORKING_20171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information"/>
      <sheetName val="Page -1"/>
      <sheetName val="Page -2"/>
      <sheetName val="Page - 3"/>
      <sheetName val="Page - 4"/>
      <sheetName val="Page - 5"/>
      <sheetName val="Page - 6"/>
      <sheetName val="Page - 7"/>
      <sheetName val="Page - 8"/>
      <sheetName val="Page - 9"/>
      <sheetName val="Page - 10"/>
      <sheetName val="Page - 11"/>
      <sheetName val="Page -  10 ToBeRemoved"/>
      <sheetName val="Data refresh information"/>
      <sheetName val="PBDPPBGR.EP_FIN_YEAR_T2AB"/>
      <sheetName val="PBDPPBGR.EP_FIN_YEAR_T2CD"/>
      <sheetName val="PBDPPBGR.EP_FIN_YEAR_T3A"/>
      <sheetName val="PBDPPBGR.EP_FIN_YEAR_T3B"/>
      <sheetName val="PBDPPBGR.EP_FIN_YEAR_T4"/>
      <sheetName val="PBDPPBGR.EP_FIN_YEAR_T5A"/>
      <sheetName val="PBDPPBGR.EP_FIN_YEAR_T5B"/>
      <sheetName val="PBDPPBGR.EP_FIN_YEAR_T6A"/>
      <sheetName val="PBDPPBGR.EP_FIN_YEAR_T6B"/>
      <sheetName val="PBDPPBGR.EP_FIN_YEAR_T7A"/>
      <sheetName val="PBDPPBGR.EP_FIN_YEAR_T7B"/>
      <sheetName val="PBDPPBGR.EP_FIN_YEAR_T8"/>
      <sheetName val="PBDPPBGR.EP_FIN_YEAR_T9"/>
    </sheetNames>
    <sheetDataSet>
      <sheetData sheetId="0">
        <row r="13">
          <cell r="B13" t="str">
            <v>Section 85 only, including Drs Bag and under co-payment prescriptions</v>
          </cell>
        </row>
        <row r="14">
          <cell r="B14" t="str">
            <v>Section 85 only, including Drs Bag, excluding under co-payment prescriptions</v>
          </cell>
        </row>
        <row r="15">
          <cell r="B15" t="str">
            <v>Section 85 only, excluding Drs Bag</v>
          </cell>
        </row>
        <row r="16">
          <cell r="B16" t="str">
            <v>Section 85 only, excluding Drs Bag and under co-payment prescriptions</v>
          </cell>
        </row>
        <row r="20">
          <cell r="B20" t="str">
            <v>Section 85 and RPBS items for DVA patients, including under co-payment prescriptions</v>
          </cell>
        </row>
        <row r="22">
          <cell r="B22" t="str">
            <v>* Total Cost includes cost to the patient and cost to the government for PBS Subsidised Prescriptions.</v>
          </cell>
        </row>
        <row r="23">
          <cell r="B23" t="str">
            <v>** Average Price is Total Cost divided by PBS Subsidised Prescriptions.</v>
          </cell>
        </row>
        <row r="24">
          <cell r="B24" t="str">
            <v>*** The patient contribution does not include the effect of the $1 PBS patient co-payment discount.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Page - 12"/>
      <sheetName val="Page - 13"/>
      <sheetName val="Page - 14"/>
      <sheetName val="Page - 15"/>
      <sheetName val="Page - 16"/>
      <sheetName val="Page -  17"/>
      <sheetName val="Page - 18"/>
      <sheetName val="PBDPPBGR.EP_FIN_YEAR_T10"/>
      <sheetName val="PBDPPBGR.EP_FIN_YEAR_T11A"/>
      <sheetName val="PBDPPBGR.EP_FIN_YEAR_T11B"/>
      <sheetName val="PBDPPBGR.EP_FIN_YEAR_T12"/>
      <sheetName val="PBDPPBGR.EP_FIN_YEAR_FORM_T13"/>
      <sheetName val="PBDPPBGR.EP_FIN_YEAR_MNFR_T14A"/>
      <sheetName val="PBDPPBGR.EP_FIN_YEAR_MNFR_T14B"/>
      <sheetName val="Sheet3"/>
    </sheetNames>
    <sheetDataSet>
      <sheetData sheetId="0">
        <row r="17">
          <cell r="B17" t="str">
            <v>Section 85 and Section 100*, excluding Drs Bag and under co-payment prescriptions</v>
          </cell>
        </row>
      </sheetData>
      <sheetData sheetId="1" refreshError="1"/>
      <sheetData sheetId="2" refreshError="1"/>
      <sheetData sheetId="3" refreshError="1"/>
      <sheetData sheetId="4">
        <row r="5">
          <cell r="B5" t="str">
            <v>2013-14</v>
          </cell>
        </row>
      </sheetData>
      <sheetData sheetId="5" refreshError="1"/>
      <sheetData sheetId="6" refreshError="1"/>
      <sheetData sheetId="7" refreshError="1"/>
      <sheetData sheetId="8">
        <row r="9">
          <cell r="C9" t="str">
            <v>2015-16</v>
          </cell>
        </row>
      </sheetData>
      <sheetData sheetId="9">
        <row r="8">
          <cell r="C8" t="str">
            <v>2015-16</v>
          </cell>
        </row>
      </sheetData>
      <sheetData sheetId="10">
        <row r="8">
          <cell r="C8" t="str">
            <v>2015-16</v>
          </cell>
        </row>
      </sheetData>
      <sheetData sheetId="11">
        <row r="8">
          <cell r="B8" t="str">
            <v>2013-14</v>
          </cell>
        </row>
      </sheetData>
      <sheetData sheetId="12">
        <row r="6">
          <cell r="B6">
            <v>13880272</v>
          </cell>
        </row>
      </sheetData>
      <sheetData sheetId="13">
        <row r="9">
          <cell r="A9">
            <v>1</v>
          </cell>
        </row>
      </sheetData>
      <sheetData sheetId="14">
        <row r="9">
          <cell r="A9">
            <v>1</v>
          </cell>
        </row>
      </sheetData>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Information"/>
      <sheetName val="Page - 19"/>
      <sheetName val="Page - 20"/>
      <sheetName val="Page - 21"/>
      <sheetName val="Page - 22"/>
      <sheetName val="Page - 23"/>
      <sheetName val="Page - 24"/>
      <sheetName val="Page - 25-26-27"/>
      <sheetName val="Page - 28-29"/>
      <sheetName val="Page - 30-31"/>
      <sheetName val="Page - 32-33-34"/>
      <sheetName val="Sheet3"/>
      <sheetName val="PBDPPBGR.EP_FIN_YEAR_PHRMCY_T15"/>
      <sheetName val="PBDPPBGR.EP_FIN_YEAR_BRAND_T16A"/>
      <sheetName val="PBDPPBGR.EP_FIN_YEAR_BRAND_T16B"/>
      <sheetName val="PBDPPBGR.EP_FIN_YEAR_BRAND_T16C"/>
      <sheetName val="PBDPPBGR.EP_FIN_YEAR_DISCNT_T17"/>
      <sheetName val="PBDPPBGR.EP_FIN_YEAR_CONDIS_T18"/>
      <sheetName val="PBDPPBGR.EP_FIN_YEAR_T19"/>
      <sheetName val="PBDPPBGR.EP_FIN_YEAR_T30"/>
      <sheetName val="Sheet10"/>
      <sheetName val="Sheet16"/>
      <sheetName val="Sheet2"/>
    </sheetNames>
    <sheetDataSet>
      <sheetData sheetId="0">
        <row r="18">
          <cell r="B18" t="str">
            <v>Section 85 and Section 100, including Drs Bag, excluding under co-payment prescriptions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1E16F-5824-4222-9E4C-B7FA9F10C9CC}">
  <sheetPr>
    <tabColor rgb="FF92D050"/>
    <pageSetUpPr fitToPage="1"/>
  </sheetPr>
  <dimension ref="A2:A57"/>
  <sheetViews>
    <sheetView showGridLines="0" tabSelected="1" zoomScaleNormal="100" workbookViewId="0">
      <selection activeCell="P28" sqref="P28"/>
    </sheetView>
  </sheetViews>
  <sheetFormatPr defaultRowHeight="15"/>
  <cols>
    <col min="1" max="1" width="22.5703125" customWidth="1"/>
    <col min="2" max="2" width="16.42578125" bestFit="1" customWidth="1"/>
    <col min="3" max="3" width="16.85546875" bestFit="1" customWidth="1"/>
    <col min="4" max="4" width="16" customWidth="1"/>
    <col min="5" max="5" width="17.5703125" bestFit="1" customWidth="1"/>
  </cols>
  <sheetData>
    <row r="2" spans="1:1">
      <c r="A2" s="119" t="s">
        <v>491</v>
      </c>
    </row>
    <row r="3" spans="1:1">
      <c r="A3" t="s">
        <v>472</v>
      </c>
    </row>
    <row r="32" spans="1:1">
      <c r="A32" t="s">
        <v>493</v>
      </c>
    </row>
    <row r="33" spans="1:1">
      <c r="A33" t="s">
        <v>473</v>
      </c>
    </row>
    <row r="34" spans="1:1">
      <c r="A34" t="s">
        <v>474</v>
      </c>
    </row>
    <row r="56" spans="1:1">
      <c r="A56" s="183"/>
    </row>
    <row r="57" spans="1:1">
      <c r="A57" t="s">
        <v>253</v>
      </c>
    </row>
  </sheetData>
  <pageMargins left="0.70866141732283472" right="0.70866141732283472" top="0.74803149606299213" bottom="0.35433070866141736" header="0.31496062992125984" footer="0.31496062992125984"/>
  <pageSetup paperSize="9" scale="62" orientation="landscape" horizontalDpi="1200" verticalDpi="1200" r:id="rId1"/>
  <headerFooter>
    <oddHeader>&amp;CPBS Expenditure and Prescriptions 2022-23</oddHeader>
    <oddFooter>&amp;CPage 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1E967-46D4-411C-8ABB-9DF7BA875682}">
  <sheetPr>
    <tabColor rgb="FF92D050"/>
    <pageSetUpPr fitToPage="1"/>
  </sheetPr>
  <dimension ref="A1:H60"/>
  <sheetViews>
    <sheetView showGridLines="0" zoomScaleNormal="100" workbookViewId="0"/>
  </sheetViews>
  <sheetFormatPr defaultRowHeight="15"/>
  <cols>
    <col min="1" max="1" width="7.140625" customWidth="1"/>
    <col min="2" max="2" width="33.7109375" style="152" bestFit="1" customWidth="1"/>
    <col min="3" max="3" width="27.5703125" customWidth="1"/>
    <col min="4" max="6" width="18.42578125" customWidth="1"/>
    <col min="7" max="7" width="14.85546875" bestFit="1" customWidth="1"/>
    <col min="8" max="8" width="19" bestFit="1" customWidth="1"/>
  </cols>
  <sheetData>
    <row r="1" spans="1:8">
      <c r="A1" s="152"/>
    </row>
    <row r="2" spans="1:8">
      <c r="A2" s="119" t="s">
        <v>486</v>
      </c>
      <c r="B2" s="560"/>
    </row>
    <row r="3" spans="1:8">
      <c r="A3" t="s">
        <v>348</v>
      </c>
    </row>
    <row r="4" spans="1:8" ht="15.75" thickBot="1"/>
    <row r="5" spans="1:8" ht="30">
      <c r="A5" s="87" t="s">
        <v>47</v>
      </c>
      <c r="B5" s="561" t="s">
        <v>485</v>
      </c>
      <c r="C5" s="88" t="s">
        <v>48</v>
      </c>
      <c r="D5" s="58" t="s">
        <v>40</v>
      </c>
      <c r="E5" s="59" t="s">
        <v>29</v>
      </c>
      <c r="F5" s="59" t="s">
        <v>43</v>
      </c>
      <c r="G5" s="59" t="s">
        <v>34</v>
      </c>
      <c r="H5" s="60" t="s">
        <v>35</v>
      </c>
    </row>
    <row r="6" spans="1:8">
      <c r="A6" s="89">
        <v>1</v>
      </c>
      <c r="B6" s="562" t="s">
        <v>618</v>
      </c>
      <c r="C6" s="90" t="s">
        <v>513</v>
      </c>
      <c r="D6" s="32">
        <v>3717566</v>
      </c>
      <c r="E6" s="451">
        <v>304365272.54000002</v>
      </c>
      <c r="F6" s="445">
        <v>39406541.600000001</v>
      </c>
      <c r="G6" s="445">
        <v>343771814.13999999</v>
      </c>
      <c r="H6" s="448">
        <v>92.47</v>
      </c>
    </row>
    <row r="7" spans="1:8">
      <c r="A7" s="89">
        <v>2</v>
      </c>
      <c r="B7" s="562" t="s">
        <v>630</v>
      </c>
      <c r="C7" s="90" t="s">
        <v>526</v>
      </c>
      <c r="D7" s="32">
        <v>2572021</v>
      </c>
      <c r="E7" s="451">
        <v>138098389.96000001</v>
      </c>
      <c r="F7" s="445">
        <v>31799185.100000001</v>
      </c>
      <c r="G7" s="445">
        <v>169897575.06</v>
      </c>
      <c r="H7" s="448">
        <v>66.06</v>
      </c>
    </row>
    <row r="8" spans="1:8">
      <c r="A8" s="89">
        <v>3</v>
      </c>
      <c r="B8" s="562" t="s">
        <v>674</v>
      </c>
      <c r="C8" s="90" t="s">
        <v>536</v>
      </c>
      <c r="D8" s="32">
        <v>2354920</v>
      </c>
      <c r="E8" s="451">
        <v>26302117.960000001</v>
      </c>
      <c r="F8" s="445">
        <v>11108681</v>
      </c>
      <c r="G8" s="445">
        <v>37410798.960000001</v>
      </c>
      <c r="H8" s="448">
        <v>15.89</v>
      </c>
    </row>
    <row r="9" spans="1:8">
      <c r="A9" s="89">
        <v>4</v>
      </c>
      <c r="B9" s="562" t="s">
        <v>675</v>
      </c>
      <c r="C9" s="90" t="s">
        <v>536</v>
      </c>
      <c r="D9" s="32">
        <v>2282543</v>
      </c>
      <c r="E9" s="451">
        <v>24298096.219999999</v>
      </c>
      <c r="F9" s="445">
        <v>11918434.4</v>
      </c>
      <c r="G9" s="445">
        <v>36216530.619999997</v>
      </c>
      <c r="H9" s="448">
        <v>15.87</v>
      </c>
    </row>
    <row r="10" spans="1:8">
      <c r="A10" s="89">
        <v>5</v>
      </c>
      <c r="B10" s="562" t="s">
        <v>676</v>
      </c>
      <c r="C10" s="90" t="s">
        <v>541</v>
      </c>
      <c r="D10" s="32">
        <v>2187504</v>
      </c>
      <c r="E10" s="451">
        <v>24424442.989999998</v>
      </c>
      <c r="F10" s="445">
        <v>9641385.3000000007</v>
      </c>
      <c r="G10" s="445">
        <v>34065828.289999999</v>
      </c>
      <c r="H10" s="448">
        <v>15.57</v>
      </c>
    </row>
    <row r="11" spans="1:8">
      <c r="A11" s="89">
        <v>6</v>
      </c>
      <c r="B11" s="562" t="s">
        <v>677</v>
      </c>
      <c r="C11" s="90" t="s">
        <v>541</v>
      </c>
      <c r="D11" s="32">
        <v>2121098</v>
      </c>
      <c r="E11" s="451">
        <v>22635424.629999999</v>
      </c>
      <c r="F11" s="445">
        <v>9997753.3000000007</v>
      </c>
      <c r="G11" s="445">
        <v>32633177.93</v>
      </c>
      <c r="H11" s="448">
        <v>15.39</v>
      </c>
    </row>
    <row r="12" spans="1:8">
      <c r="A12" s="89">
        <v>7</v>
      </c>
      <c r="B12" s="562" t="s">
        <v>678</v>
      </c>
      <c r="C12" s="90" t="s">
        <v>541</v>
      </c>
      <c r="D12" s="32">
        <v>1814207</v>
      </c>
      <c r="E12" s="451">
        <v>19159060.329999998</v>
      </c>
      <c r="F12" s="445">
        <v>8990362.8000000007</v>
      </c>
      <c r="G12" s="445">
        <v>28149423.129999999</v>
      </c>
      <c r="H12" s="448">
        <v>15.52</v>
      </c>
    </row>
    <row r="13" spans="1:8">
      <c r="A13" s="89">
        <v>8</v>
      </c>
      <c r="B13" s="562" t="s">
        <v>679</v>
      </c>
      <c r="C13" s="90" t="s">
        <v>560</v>
      </c>
      <c r="D13" s="32">
        <v>1781708</v>
      </c>
      <c r="E13" s="451">
        <v>32923554.5</v>
      </c>
      <c r="F13" s="445">
        <v>6787646.9000000004</v>
      </c>
      <c r="G13" s="445">
        <v>39711201.399999999</v>
      </c>
      <c r="H13" s="448">
        <v>22.29</v>
      </c>
    </row>
    <row r="14" spans="1:8">
      <c r="A14" s="89">
        <v>9</v>
      </c>
      <c r="B14" s="562" t="s">
        <v>680</v>
      </c>
      <c r="C14" s="90" t="s">
        <v>536</v>
      </c>
      <c r="D14" s="32">
        <v>1730673</v>
      </c>
      <c r="E14" s="451">
        <v>18543422.239999998</v>
      </c>
      <c r="F14" s="445">
        <v>8725383.9000000004</v>
      </c>
      <c r="G14" s="445">
        <v>27268806.140000001</v>
      </c>
      <c r="H14" s="448">
        <v>15.76</v>
      </c>
    </row>
    <row r="15" spans="1:8">
      <c r="A15" s="89">
        <v>10</v>
      </c>
      <c r="B15" s="562" t="s">
        <v>681</v>
      </c>
      <c r="C15" s="90" t="s">
        <v>551</v>
      </c>
      <c r="D15" s="32">
        <v>1591807</v>
      </c>
      <c r="E15" s="451">
        <v>16195247.83</v>
      </c>
      <c r="F15" s="445">
        <v>7585966.9000000004</v>
      </c>
      <c r="G15" s="445">
        <v>23781214.73</v>
      </c>
      <c r="H15" s="448">
        <v>14.94</v>
      </c>
    </row>
    <row r="16" spans="1:8">
      <c r="A16" s="89">
        <v>11</v>
      </c>
      <c r="B16" s="562" t="s">
        <v>682</v>
      </c>
      <c r="C16" s="90" t="s">
        <v>551</v>
      </c>
      <c r="D16" s="32">
        <v>1544978</v>
      </c>
      <c r="E16" s="451">
        <v>16420631.050000001</v>
      </c>
      <c r="F16" s="445">
        <v>6696889.5999999996</v>
      </c>
      <c r="G16" s="445">
        <v>23117520.649999999</v>
      </c>
      <c r="H16" s="448">
        <v>14.96</v>
      </c>
    </row>
    <row r="17" spans="1:8">
      <c r="A17" s="89">
        <v>12</v>
      </c>
      <c r="B17" s="562" t="s">
        <v>652</v>
      </c>
      <c r="C17" s="90" t="s">
        <v>586</v>
      </c>
      <c r="D17" s="32">
        <v>1460828</v>
      </c>
      <c r="E17" s="451">
        <v>67933980.629999995</v>
      </c>
      <c r="F17" s="445">
        <v>19815750.600000001</v>
      </c>
      <c r="G17" s="445">
        <v>87749731.230000004</v>
      </c>
      <c r="H17" s="448">
        <v>60.07</v>
      </c>
    </row>
    <row r="18" spans="1:8">
      <c r="A18" s="89">
        <v>13</v>
      </c>
      <c r="B18" s="562" t="s">
        <v>683</v>
      </c>
      <c r="C18" s="90" t="s">
        <v>551</v>
      </c>
      <c r="D18" s="32">
        <v>1392198</v>
      </c>
      <c r="E18" s="451">
        <v>15676993.91</v>
      </c>
      <c r="F18" s="445">
        <v>6447566.0999999996</v>
      </c>
      <c r="G18" s="445">
        <v>22124560.010000002</v>
      </c>
      <c r="H18" s="448">
        <v>15.89</v>
      </c>
    </row>
    <row r="19" spans="1:8">
      <c r="A19" s="89">
        <v>14</v>
      </c>
      <c r="B19" s="562" t="s">
        <v>684</v>
      </c>
      <c r="C19" s="90" t="s">
        <v>553</v>
      </c>
      <c r="D19" s="32">
        <v>1331773</v>
      </c>
      <c r="E19" s="451">
        <v>16638311.210000001</v>
      </c>
      <c r="F19" s="445">
        <v>6397749.5</v>
      </c>
      <c r="G19" s="445">
        <v>23036060.710000001</v>
      </c>
      <c r="H19" s="448">
        <v>17.3</v>
      </c>
    </row>
    <row r="20" spans="1:8">
      <c r="A20" s="89">
        <v>15</v>
      </c>
      <c r="B20" s="562" t="s">
        <v>685</v>
      </c>
      <c r="C20" s="90" t="s">
        <v>553</v>
      </c>
      <c r="D20" s="32">
        <v>1330971</v>
      </c>
      <c r="E20" s="451">
        <v>17394895.390000001</v>
      </c>
      <c r="F20" s="445">
        <v>5767686.2999999998</v>
      </c>
      <c r="G20" s="445">
        <v>23162581.690000001</v>
      </c>
      <c r="H20" s="448">
        <v>17.399999999999999</v>
      </c>
    </row>
    <row r="21" spans="1:8">
      <c r="A21" s="89">
        <v>16</v>
      </c>
      <c r="B21" s="562" t="s">
        <v>628</v>
      </c>
      <c r="C21" s="90" t="s">
        <v>524</v>
      </c>
      <c r="D21" s="32">
        <v>1255360</v>
      </c>
      <c r="E21" s="451">
        <v>146164877.71000001</v>
      </c>
      <c r="F21" s="445">
        <v>20910156.300000001</v>
      </c>
      <c r="G21" s="445">
        <v>167075034.00999999</v>
      </c>
      <c r="H21" s="448">
        <v>133.09</v>
      </c>
    </row>
    <row r="22" spans="1:8">
      <c r="A22" s="89">
        <v>17</v>
      </c>
      <c r="B22" s="562" t="s">
        <v>686</v>
      </c>
      <c r="C22" s="90" t="s">
        <v>536</v>
      </c>
      <c r="D22" s="32">
        <v>1215674</v>
      </c>
      <c r="E22" s="451">
        <v>13692195.09</v>
      </c>
      <c r="F22" s="445">
        <v>5612278.7999999998</v>
      </c>
      <c r="G22" s="445">
        <v>19304473.890000001</v>
      </c>
      <c r="H22" s="448">
        <v>15.88</v>
      </c>
    </row>
    <row r="23" spans="1:8" ht="30">
      <c r="A23" s="89">
        <v>18</v>
      </c>
      <c r="B23" s="562" t="s">
        <v>687</v>
      </c>
      <c r="C23" s="90" t="s">
        <v>688</v>
      </c>
      <c r="D23" s="32">
        <v>1211640</v>
      </c>
      <c r="E23" s="451">
        <v>29555125.039999999</v>
      </c>
      <c r="F23" s="445">
        <v>6740177.2999999998</v>
      </c>
      <c r="G23" s="445">
        <v>36295302.340000004</v>
      </c>
      <c r="H23" s="448">
        <v>29.96</v>
      </c>
    </row>
    <row r="24" spans="1:8">
      <c r="A24" s="89">
        <v>19</v>
      </c>
      <c r="B24" s="562" t="s">
        <v>642</v>
      </c>
      <c r="C24" s="90" t="s">
        <v>542</v>
      </c>
      <c r="D24" s="32">
        <v>1173708</v>
      </c>
      <c r="E24" s="451">
        <v>86093693.719999999</v>
      </c>
      <c r="F24" s="445">
        <v>29805649.100000001</v>
      </c>
      <c r="G24" s="445">
        <v>115899342.81999999</v>
      </c>
      <c r="H24" s="448">
        <v>98.75</v>
      </c>
    </row>
    <row r="25" spans="1:8">
      <c r="A25" s="89">
        <v>20</v>
      </c>
      <c r="B25" s="562" t="s">
        <v>689</v>
      </c>
      <c r="C25" s="90" t="s">
        <v>585</v>
      </c>
      <c r="D25" s="32">
        <v>1151908</v>
      </c>
      <c r="E25" s="451">
        <v>13470161.73</v>
      </c>
      <c r="F25" s="445">
        <v>4237010.8</v>
      </c>
      <c r="G25" s="445">
        <v>17707172.530000001</v>
      </c>
      <c r="H25" s="448">
        <v>15.37</v>
      </c>
    </row>
    <row r="26" spans="1:8">
      <c r="A26" s="89">
        <v>21</v>
      </c>
      <c r="B26" s="562" t="s">
        <v>690</v>
      </c>
      <c r="C26" s="90" t="s">
        <v>553</v>
      </c>
      <c r="D26" s="32">
        <v>1149824</v>
      </c>
      <c r="E26" s="451">
        <v>14879398.310000001</v>
      </c>
      <c r="F26" s="445">
        <v>5312616.7</v>
      </c>
      <c r="G26" s="445">
        <v>20192015.010000002</v>
      </c>
      <c r="H26" s="448">
        <v>17.559999999999999</v>
      </c>
    </row>
    <row r="27" spans="1:8">
      <c r="A27" s="89">
        <v>22</v>
      </c>
      <c r="B27" s="562" t="s">
        <v>691</v>
      </c>
      <c r="C27" s="90" t="s">
        <v>692</v>
      </c>
      <c r="D27" s="32">
        <v>1135952</v>
      </c>
      <c r="E27" s="451">
        <v>39151939.740000002</v>
      </c>
      <c r="F27" s="445">
        <v>8141345.7999999998</v>
      </c>
      <c r="G27" s="445">
        <v>47293285.539999999</v>
      </c>
      <c r="H27" s="448">
        <v>41.63</v>
      </c>
    </row>
    <row r="28" spans="1:8">
      <c r="A28" s="89">
        <v>23</v>
      </c>
      <c r="B28" s="562" t="s">
        <v>693</v>
      </c>
      <c r="C28" s="90" t="s">
        <v>551</v>
      </c>
      <c r="D28" s="32">
        <v>1084600</v>
      </c>
      <c r="E28" s="451">
        <v>11728671.66</v>
      </c>
      <c r="F28" s="445">
        <v>4501818.0999999996</v>
      </c>
      <c r="G28" s="445">
        <v>16230489.76</v>
      </c>
      <c r="H28" s="448">
        <v>14.96</v>
      </c>
    </row>
    <row r="29" spans="1:8">
      <c r="A29" s="89">
        <v>24</v>
      </c>
      <c r="B29" s="562" t="s">
        <v>694</v>
      </c>
      <c r="C29" s="90" t="s">
        <v>695</v>
      </c>
      <c r="D29" s="32">
        <v>1069446</v>
      </c>
      <c r="E29" s="451">
        <v>46762618.82</v>
      </c>
      <c r="F29" s="445">
        <v>14034249.699999999</v>
      </c>
      <c r="G29" s="445">
        <v>60796868.520000003</v>
      </c>
      <c r="H29" s="448">
        <v>56.85</v>
      </c>
    </row>
    <row r="30" spans="1:8">
      <c r="A30" s="89">
        <v>25</v>
      </c>
      <c r="B30" s="562" t="s">
        <v>696</v>
      </c>
      <c r="C30" s="90" t="s">
        <v>567</v>
      </c>
      <c r="D30" s="32">
        <v>1046629</v>
      </c>
      <c r="E30" s="451">
        <v>10809124.130000001</v>
      </c>
      <c r="F30" s="445">
        <v>5157286</v>
      </c>
      <c r="G30" s="445">
        <v>15966410.130000001</v>
      </c>
      <c r="H30" s="448">
        <v>15.26</v>
      </c>
    </row>
    <row r="31" spans="1:8">
      <c r="A31" s="89">
        <v>26</v>
      </c>
      <c r="B31" s="562" t="s">
        <v>620</v>
      </c>
      <c r="C31" s="90" t="s">
        <v>515</v>
      </c>
      <c r="D31" s="32">
        <v>1020937</v>
      </c>
      <c r="E31" s="451">
        <v>245090948.38</v>
      </c>
      <c r="F31" s="445">
        <v>10708725.4</v>
      </c>
      <c r="G31" s="445">
        <v>255799673.78</v>
      </c>
      <c r="H31" s="448">
        <v>250.55</v>
      </c>
    </row>
    <row r="32" spans="1:8">
      <c r="A32" s="89">
        <v>27</v>
      </c>
      <c r="B32" s="562" t="s">
        <v>697</v>
      </c>
      <c r="C32" s="90" t="s">
        <v>577</v>
      </c>
      <c r="D32" s="32">
        <v>958340</v>
      </c>
      <c r="E32" s="451">
        <v>15371376.869999999</v>
      </c>
      <c r="F32" s="445">
        <v>3200119</v>
      </c>
      <c r="G32" s="445">
        <v>18571495.870000001</v>
      </c>
      <c r="H32" s="448">
        <v>19.38</v>
      </c>
    </row>
    <row r="33" spans="1:8" ht="30">
      <c r="A33" s="89">
        <v>28</v>
      </c>
      <c r="B33" s="562" t="s">
        <v>698</v>
      </c>
      <c r="C33" s="90" t="s">
        <v>699</v>
      </c>
      <c r="D33" s="32">
        <v>944671</v>
      </c>
      <c r="E33" s="451">
        <v>20761679.93</v>
      </c>
      <c r="F33" s="445">
        <v>19062483.199999999</v>
      </c>
      <c r="G33" s="445">
        <v>39824163.130000003</v>
      </c>
      <c r="H33" s="448">
        <v>42.16</v>
      </c>
    </row>
    <row r="34" spans="1:8">
      <c r="A34" s="89">
        <v>29</v>
      </c>
      <c r="B34" s="562" t="s">
        <v>700</v>
      </c>
      <c r="C34" s="90" t="s">
        <v>541</v>
      </c>
      <c r="D34" s="32">
        <v>916098</v>
      </c>
      <c r="E34" s="451">
        <v>10217941.289999999</v>
      </c>
      <c r="F34" s="445">
        <v>3988202.8</v>
      </c>
      <c r="G34" s="445">
        <v>14206144.09</v>
      </c>
      <c r="H34" s="448">
        <v>15.51</v>
      </c>
    </row>
    <row r="35" spans="1:8">
      <c r="A35" s="89">
        <v>30</v>
      </c>
      <c r="B35" s="562" t="s">
        <v>701</v>
      </c>
      <c r="C35" s="90" t="s">
        <v>564</v>
      </c>
      <c r="D35" s="32">
        <v>910132</v>
      </c>
      <c r="E35" s="451">
        <v>9663927.3499999996</v>
      </c>
      <c r="F35" s="445">
        <v>4457646</v>
      </c>
      <c r="G35" s="445">
        <v>14121573.35</v>
      </c>
      <c r="H35" s="448">
        <v>15.52</v>
      </c>
    </row>
    <row r="36" spans="1:8">
      <c r="A36" s="89">
        <v>31</v>
      </c>
      <c r="B36" s="562" t="s">
        <v>702</v>
      </c>
      <c r="C36" s="90" t="s">
        <v>558</v>
      </c>
      <c r="D36" s="32">
        <v>881450</v>
      </c>
      <c r="E36" s="451">
        <v>8561212.1799999997</v>
      </c>
      <c r="F36" s="445">
        <v>4360091.5999999996</v>
      </c>
      <c r="G36" s="445">
        <v>12921303.779999999</v>
      </c>
      <c r="H36" s="448">
        <v>14.66</v>
      </c>
    </row>
    <row r="37" spans="1:8">
      <c r="A37" s="89">
        <v>32</v>
      </c>
      <c r="B37" s="562" t="s">
        <v>703</v>
      </c>
      <c r="C37" s="90" t="s">
        <v>559</v>
      </c>
      <c r="D37" s="32">
        <v>876404</v>
      </c>
      <c r="E37" s="451">
        <v>15398982.57</v>
      </c>
      <c r="F37" s="445">
        <v>3532073.8</v>
      </c>
      <c r="G37" s="445">
        <v>18931056.370000001</v>
      </c>
      <c r="H37" s="448">
        <v>21.6</v>
      </c>
    </row>
    <row r="38" spans="1:8">
      <c r="A38" s="89">
        <v>33</v>
      </c>
      <c r="B38" s="562" t="s">
        <v>704</v>
      </c>
      <c r="C38" s="90" t="s">
        <v>705</v>
      </c>
      <c r="D38" s="32">
        <v>860842</v>
      </c>
      <c r="E38" s="451">
        <v>10914090.119999999</v>
      </c>
      <c r="F38" s="445">
        <v>3716476.5</v>
      </c>
      <c r="G38" s="445">
        <v>14630566.619999999</v>
      </c>
      <c r="H38" s="448">
        <v>17</v>
      </c>
    </row>
    <row r="39" spans="1:8">
      <c r="A39" s="89">
        <v>34</v>
      </c>
      <c r="B39" s="562" t="s">
        <v>706</v>
      </c>
      <c r="C39" s="90" t="s">
        <v>558</v>
      </c>
      <c r="D39" s="32">
        <v>835356</v>
      </c>
      <c r="E39" s="451">
        <v>8454876.8000000007</v>
      </c>
      <c r="F39" s="445">
        <v>3785981.3</v>
      </c>
      <c r="G39" s="445">
        <v>12240858.1</v>
      </c>
      <c r="H39" s="448">
        <v>14.65</v>
      </c>
    </row>
    <row r="40" spans="1:8">
      <c r="A40" s="89">
        <v>35</v>
      </c>
      <c r="B40" s="562" t="s">
        <v>707</v>
      </c>
      <c r="C40" s="90" t="s">
        <v>708</v>
      </c>
      <c r="D40" s="32">
        <v>822799</v>
      </c>
      <c r="E40" s="451">
        <v>41590343.75</v>
      </c>
      <c r="F40" s="445">
        <v>7698323.7000000002</v>
      </c>
      <c r="G40" s="445">
        <v>49288667.450000003</v>
      </c>
      <c r="H40" s="448">
        <v>59.9</v>
      </c>
    </row>
    <row r="41" spans="1:8">
      <c r="A41" s="89">
        <v>36</v>
      </c>
      <c r="B41" s="562" t="s">
        <v>709</v>
      </c>
      <c r="C41" s="90" t="s">
        <v>551</v>
      </c>
      <c r="D41" s="32">
        <v>821396</v>
      </c>
      <c r="E41" s="451">
        <v>8804392.0199999996</v>
      </c>
      <c r="F41" s="445">
        <v>3479575.7</v>
      </c>
      <c r="G41" s="445">
        <v>12283967.720000001</v>
      </c>
      <c r="H41" s="448">
        <v>14.95</v>
      </c>
    </row>
    <row r="42" spans="1:8">
      <c r="A42" s="89">
        <v>37</v>
      </c>
      <c r="B42" s="562" t="s">
        <v>710</v>
      </c>
      <c r="C42" s="90" t="s">
        <v>590</v>
      </c>
      <c r="D42" s="32">
        <v>817357</v>
      </c>
      <c r="E42" s="451">
        <v>8920214.9100000001</v>
      </c>
      <c r="F42" s="445">
        <v>3630501.2</v>
      </c>
      <c r="G42" s="445">
        <v>12550716.109999999</v>
      </c>
      <c r="H42" s="448">
        <v>15.36</v>
      </c>
    </row>
    <row r="43" spans="1:8">
      <c r="A43" s="89">
        <v>38</v>
      </c>
      <c r="B43" s="562" t="s">
        <v>711</v>
      </c>
      <c r="C43" s="90" t="s">
        <v>574</v>
      </c>
      <c r="D43" s="32">
        <v>809866</v>
      </c>
      <c r="E43" s="451">
        <v>10102332.34</v>
      </c>
      <c r="F43" s="445">
        <v>3099741.5</v>
      </c>
      <c r="G43" s="445">
        <v>13202073.84</v>
      </c>
      <c r="H43" s="448">
        <v>16.3</v>
      </c>
    </row>
    <row r="44" spans="1:8">
      <c r="A44" s="89">
        <v>39</v>
      </c>
      <c r="B44" s="562" t="s">
        <v>712</v>
      </c>
      <c r="C44" s="90" t="s">
        <v>584</v>
      </c>
      <c r="D44" s="32">
        <v>805912</v>
      </c>
      <c r="E44" s="451">
        <v>24441734.199999999</v>
      </c>
      <c r="F44" s="445">
        <v>12291508.699999999</v>
      </c>
      <c r="G44" s="445">
        <v>36733242.899999999</v>
      </c>
      <c r="H44" s="448">
        <v>45.58</v>
      </c>
    </row>
    <row r="45" spans="1:8">
      <c r="A45" s="89">
        <v>40</v>
      </c>
      <c r="B45" s="562" t="s">
        <v>713</v>
      </c>
      <c r="C45" s="90" t="s">
        <v>588</v>
      </c>
      <c r="D45" s="32">
        <v>790037</v>
      </c>
      <c r="E45" s="451">
        <v>11922829.609999999</v>
      </c>
      <c r="F45" s="445">
        <v>2884809.8</v>
      </c>
      <c r="G45" s="445">
        <v>14807639.41</v>
      </c>
      <c r="H45" s="448">
        <v>18.739999999999998</v>
      </c>
    </row>
    <row r="46" spans="1:8">
      <c r="A46" s="89">
        <v>41</v>
      </c>
      <c r="B46" s="562" t="s">
        <v>714</v>
      </c>
      <c r="C46" s="90" t="s">
        <v>572</v>
      </c>
      <c r="D46" s="32">
        <v>780532</v>
      </c>
      <c r="E46" s="451">
        <v>16590320.92</v>
      </c>
      <c r="F46" s="445">
        <v>4060725.1</v>
      </c>
      <c r="G46" s="445">
        <v>20651046.02</v>
      </c>
      <c r="H46" s="448">
        <v>26.46</v>
      </c>
    </row>
    <row r="47" spans="1:8">
      <c r="A47" s="89">
        <v>42</v>
      </c>
      <c r="B47" s="562" t="s">
        <v>715</v>
      </c>
      <c r="C47" s="90" t="s">
        <v>716</v>
      </c>
      <c r="D47" s="32">
        <v>776445</v>
      </c>
      <c r="E47" s="451">
        <v>26629447.949999999</v>
      </c>
      <c r="F47" s="445">
        <v>6852687.7000000002</v>
      </c>
      <c r="G47" s="445">
        <v>33482135.649999999</v>
      </c>
      <c r="H47" s="448">
        <v>43.12</v>
      </c>
    </row>
    <row r="48" spans="1:8">
      <c r="A48" s="89">
        <v>43</v>
      </c>
      <c r="B48" s="562" t="s">
        <v>717</v>
      </c>
      <c r="C48" s="90" t="s">
        <v>563</v>
      </c>
      <c r="D48" s="32">
        <v>741416</v>
      </c>
      <c r="E48" s="451">
        <v>7981813.4500000002</v>
      </c>
      <c r="F48" s="445">
        <v>3583892.2</v>
      </c>
      <c r="G48" s="445">
        <v>11565705.65</v>
      </c>
      <c r="H48" s="448">
        <v>15.6</v>
      </c>
    </row>
    <row r="49" spans="1:8">
      <c r="A49" s="89">
        <v>44</v>
      </c>
      <c r="B49" s="562" t="s">
        <v>718</v>
      </c>
      <c r="C49" s="90" t="s">
        <v>561</v>
      </c>
      <c r="D49" s="32">
        <v>740913</v>
      </c>
      <c r="E49" s="451">
        <v>7888390.7400000002</v>
      </c>
      <c r="F49" s="445">
        <v>3427351.4</v>
      </c>
      <c r="G49" s="445">
        <v>11315742.140000001</v>
      </c>
      <c r="H49" s="448">
        <v>15.27</v>
      </c>
    </row>
    <row r="50" spans="1:8">
      <c r="A50" s="89">
        <v>45</v>
      </c>
      <c r="B50" s="562" t="s">
        <v>719</v>
      </c>
      <c r="C50" s="90" t="s">
        <v>566</v>
      </c>
      <c r="D50" s="32">
        <v>734222</v>
      </c>
      <c r="E50" s="451">
        <v>8728435.9900000002</v>
      </c>
      <c r="F50" s="445">
        <v>3176022.2</v>
      </c>
      <c r="G50" s="445">
        <v>11904458.189999999</v>
      </c>
      <c r="H50" s="448">
        <v>16.21</v>
      </c>
    </row>
    <row r="51" spans="1:8">
      <c r="A51" s="89">
        <v>46</v>
      </c>
      <c r="B51" s="562" t="s">
        <v>720</v>
      </c>
      <c r="C51" s="90" t="s">
        <v>562</v>
      </c>
      <c r="D51" s="32">
        <v>734098</v>
      </c>
      <c r="E51" s="451">
        <v>7802276.5999999996</v>
      </c>
      <c r="F51" s="445">
        <v>3645882.9</v>
      </c>
      <c r="G51" s="445">
        <v>11448159.5</v>
      </c>
      <c r="H51" s="448">
        <v>15.59</v>
      </c>
    </row>
    <row r="52" spans="1:8">
      <c r="A52" s="89">
        <v>47</v>
      </c>
      <c r="B52" s="562" t="s">
        <v>721</v>
      </c>
      <c r="C52" s="90" t="s">
        <v>579</v>
      </c>
      <c r="D52" s="32">
        <v>730899</v>
      </c>
      <c r="E52" s="451">
        <v>8237691.8399999999</v>
      </c>
      <c r="F52" s="445">
        <v>3062971.8</v>
      </c>
      <c r="G52" s="445">
        <v>11300663.640000001</v>
      </c>
      <c r="H52" s="448">
        <v>15.46</v>
      </c>
    </row>
    <row r="53" spans="1:8">
      <c r="A53" s="89">
        <v>48</v>
      </c>
      <c r="B53" s="562" t="s">
        <v>722</v>
      </c>
      <c r="C53" s="90" t="s">
        <v>565</v>
      </c>
      <c r="D53" s="32">
        <v>713724</v>
      </c>
      <c r="E53" s="451">
        <v>7005588.6699999999</v>
      </c>
      <c r="F53" s="445">
        <v>3902918.1</v>
      </c>
      <c r="G53" s="445">
        <v>10908506.77</v>
      </c>
      <c r="H53" s="448">
        <v>15.28</v>
      </c>
    </row>
    <row r="54" spans="1:8" ht="45">
      <c r="A54" s="89">
        <v>49</v>
      </c>
      <c r="B54" s="562" t="s">
        <v>723</v>
      </c>
      <c r="C54" s="90" t="s">
        <v>724</v>
      </c>
      <c r="D54" s="32">
        <v>691954</v>
      </c>
      <c r="E54" s="451">
        <v>11965773.039999999</v>
      </c>
      <c r="F54" s="445">
        <v>2410891.7000000002</v>
      </c>
      <c r="G54" s="445">
        <v>14376664.74</v>
      </c>
      <c r="H54" s="448">
        <v>20.78</v>
      </c>
    </row>
    <row r="55" spans="1:8" ht="15.75" thickBot="1">
      <c r="A55" s="91">
        <v>50</v>
      </c>
      <c r="B55" s="562" t="s">
        <v>725</v>
      </c>
      <c r="C55" s="92" t="s">
        <v>559</v>
      </c>
      <c r="D55" s="38">
        <v>691620</v>
      </c>
      <c r="E55" s="447">
        <v>12065477.27</v>
      </c>
      <c r="F55" s="462">
        <v>2592594.7999999998</v>
      </c>
      <c r="G55" s="462">
        <v>14658072.07</v>
      </c>
      <c r="H55" s="464">
        <v>21.19</v>
      </c>
    </row>
    <row r="56" spans="1:8">
      <c r="A56" s="564"/>
      <c r="B56" s="565"/>
      <c r="C56" s="566"/>
      <c r="D56" s="375"/>
      <c r="E56" s="376"/>
      <c r="F56" s="377"/>
      <c r="G56" s="377"/>
      <c r="H56" s="567"/>
    </row>
    <row r="57" spans="1:8">
      <c r="A57" s="183" t="s">
        <v>301</v>
      </c>
      <c r="B57" s="507"/>
    </row>
    <row r="58" spans="1:8">
      <c r="A58" s="183" t="s">
        <v>148</v>
      </c>
      <c r="B58" s="507"/>
    </row>
    <row r="59" spans="1:8">
      <c r="A59" s="183" t="s">
        <v>147</v>
      </c>
      <c r="B59" s="507"/>
    </row>
    <row r="60" spans="1:8">
      <c r="A60" s="152" t="s">
        <v>253</v>
      </c>
    </row>
  </sheetData>
  <pageMargins left="0.70866141732283472" right="0.70866141732283472" top="0.74803149606299213" bottom="0.35433070866141736" header="0.31496062992125984" footer="0.31496062992125984"/>
  <pageSetup paperSize="9" scale="55" orientation="portrait" horizontalDpi="1200" verticalDpi="1200" r:id="rId1"/>
  <headerFooter>
    <oddHeader>&amp;CPBS Expenditure and Prescriptions 2021-22</oddHeader>
    <oddFooter>&amp;CPage 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5C12B-C85B-433B-9F4F-CFE3485A51C6}">
  <sheetPr>
    <tabColor rgb="FF92D050"/>
    <pageSetUpPr fitToPage="1"/>
  </sheetPr>
  <dimension ref="A2:G31"/>
  <sheetViews>
    <sheetView showGridLines="0" zoomScaleNormal="100" workbookViewId="0">
      <selection activeCell="B37" sqref="B37"/>
    </sheetView>
  </sheetViews>
  <sheetFormatPr defaultRowHeight="15"/>
  <cols>
    <col min="1" max="1" width="21.140625" customWidth="1"/>
    <col min="2" max="2" width="25.5703125" customWidth="1"/>
    <col min="3" max="5" width="18.42578125" customWidth="1"/>
    <col min="6" max="6" width="14.85546875" bestFit="1" customWidth="1"/>
    <col min="7" max="7" width="19" bestFit="1" customWidth="1"/>
  </cols>
  <sheetData>
    <row r="2" spans="1:7">
      <c r="A2" s="119" t="s">
        <v>487</v>
      </c>
    </row>
    <row r="3" spans="1:7">
      <c r="A3" t="s">
        <v>348</v>
      </c>
    </row>
    <row r="4" spans="1:7" ht="15.75" thickBot="1"/>
    <row r="5" spans="1:7" ht="30">
      <c r="A5" s="561" t="s">
        <v>485</v>
      </c>
      <c r="B5" s="88" t="s">
        <v>48</v>
      </c>
      <c r="C5" s="58" t="s">
        <v>40</v>
      </c>
      <c r="D5" s="59" t="s">
        <v>29</v>
      </c>
      <c r="E5" s="59" t="s">
        <v>43</v>
      </c>
      <c r="F5" s="59" t="s">
        <v>34</v>
      </c>
      <c r="G5" s="60" t="s">
        <v>35</v>
      </c>
    </row>
    <row r="6" spans="1:7" s="117" customFormat="1">
      <c r="A6" s="562" t="s">
        <v>726</v>
      </c>
      <c r="B6" s="90" t="s">
        <v>537</v>
      </c>
      <c r="C6" s="32">
        <v>42460</v>
      </c>
      <c r="D6" s="451">
        <v>41891861.210000001</v>
      </c>
      <c r="E6" s="445">
        <v>797782.2</v>
      </c>
      <c r="F6" s="445">
        <v>42689643.409999996</v>
      </c>
      <c r="G6" s="448">
        <v>1005.41</v>
      </c>
    </row>
    <row r="7" spans="1:7">
      <c r="A7" s="562" t="s">
        <v>727</v>
      </c>
      <c r="B7" s="562" t="s">
        <v>538</v>
      </c>
      <c r="C7" s="32">
        <v>20972</v>
      </c>
      <c r="D7" s="451">
        <v>24920079.460000001</v>
      </c>
      <c r="E7" s="445">
        <v>631867.4</v>
      </c>
      <c r="F7" s="445">
        <v>25551946.859999999</v>
      </c>
      <c r="G7" s="448">
        <v>1218.3800000000001</v>
      </c>
    </row>
    <row r="8" spans="1:7">
      <c r="A8" s="562" t="s">
        <v>728</v>
      </c>
      <c r="B8" s="562" t="s">
        <v>514</v>
      </c>
      <c r="C8" s="32">
        <v>18581</v>
      </c>
      <c r="D8" s="451">
        <v>16119017.67</v>
      </c>
      <c r="E8" s="445">
        <v>450118.40000000002</v>
      </c>
      <c r="F8" s="445">
        <v>16569136.07</v>
      </c>
      <c r="G8" s="448">
        <v>891.72</v>
      </c>
    </row>
    <row r="9" spans="1:7">
      <c r="A9" s="562" t="s">
        <v>729</v>
      </c>
      <c r="B9" s="562" t="s">
        <v>514</v>
      </c>
      <c r="C9" s="32">
        <v>18434</v>
      </c>
      <c r="D9" s="451">
        <v>15830344.75</v>
      </c>
      <c r="E9" s="445">
        <v>422516.4</v>
      </c>
      <c r="F9" s="445">
        <v>16252861.15</v>
      </c>
      <c r="G9" s="448">
        <v>881.68</v>
      </c>
    </row>
    <row r="10" spans="1:7">
      <c r="A10" s="562" t="s">
        <v>730</v>
      </c>
      <c r="B10" s="562" t="s">
        <v>538</v>
      </c>
      <c r="C10" s="32">
        <v>19928</v>
      </c>
      <c r="D10" s="451">
        <v>14547711.189999999</v>
      </c>
      <c r="E10" s="445">
        <v>555804.19999999995</v>
      </c>
      <c r="F10" s="445">
        <v>15103515.390000001</v>
      </c>
      <c r="G10" s="448">
        <v>757.9</v>
      </c>
    </row>
    <row r="11" spans="1:7">
      <c r="A11" s="562" t="s">
        <v>731</v>
      </c>
      <c r="B11" s="562" t="s">
        <v>514</v>
      </c>
      <c r="C11" s="32">
        <v>15661</v>
      </c>
      <c r="D11" s="451">
        <v>13589407.74</v>
      </c>
      <c r="E11" s="445">
        <v>355155.8</v>
      </c>
      <c r="F11" s="445">
        <v>13944563.539999999</v>
      </c>
      <c r="G11" s="448">
        <v>890.4</v>
      </c>
    </row>
    <row r="12" spans="1:7">
      <c r="A12" s="562" t="s">
        <v>732</v>
      </c>
      <c r="B12" s="562" t="s">
        <v>538</v>
      </c>
      <c r="C12" s="32">
        <v>9486</v>
      </c>
      <c r="D12" s="451">
        <v>11272262.189999999</v>
      </c>
      <c r="E12" s="445">
        <v>261340.1</v>
      </c>
      <c r="F12" s="445">
        <v>11533602.289999999</v>
      </c>
      <c r="G12" s="448">
        <v>1215.8599999999999</v>
      </c>
    </row>
    <row r="13" spans="1:7">
      <c r="A13" s="562" t="s">
        <v>733</v>
      </c>
      <c r="B13" s="562" t="s">
        <v>734</v>
      </c>
      <c r="C13" s="32">
        <v>5633</v>
      </c>
      <c r="D13" s="451">
        <v>7467814.1500000004</v>
      </c>
      <c r="E13" s="445">
        <v>190335.5</v>
      </c>
      <c r="F13" s="445">
        <v>7658149.6500000004</v>
      </c>
      <c r="G13" s="448">
        <v>1359.52</v>
      </c>
    </row>
    <row r="14" spans="1:7">
      <c r="A14" s="562" t="s">
        <v>735</v>
      </c>
      <c r="B14" s="562" t="s">
        <v>736</v>
      </c>
      <c r="C14" s="32">
        <v>6351</v>
      </c>
      <c r="D14" s="451">
        <v>6450779.46</v>
      </c>
      <c r="E14" s="445">
        <v>75370.7</v>
      </c>
      <c r="F14" s="445">
        <v>6526150.1600000001</v>
      </c>
      <c r="G14" s="448">
        <v>1027.58</v>
      </c>
    </row>
    <row r="15" spans="1:7">
      <c r="A15" s="562" t="s">
        <v>737</v>
      </c>
      <c r="B15" s="562" t="s">
        <v>738</v>
      </c>
      <c r="C15" s="32">
        <v>8171</v>
      </c>
      <c r="D15" s="451">
        <v>4429161.7300000004</v>
      </c>
      <c r="E15" s="445">
        <v>189958</v>
      </c>
      <c r="F15" s="445">
        <v>4619119.7300000004</v>
      </c>
      <c r="G15" s="448">
        <v>565.30999999999995</v>
      </c>
    </row>
    <row r="16" spans="1:7">
      <c r="A16" s="562" t="s">
        <v>739</v>
      </c>
      <c r="B16" s="562" t="s">
        <v>734</v>
      </c>
      <c r="C16" s="32">
        <v>1994</v>
      </c>
      <c r="D16" s="451">
        <v>3075035.4</v>
      </c>
      <c r="E16" s="445">
        <v>71351.600000000006</v>
      </c>
      <c r="F16" s="445">
        <v>3146387</v>
      </c>
      <c r="G16" s="448">
        <v>1577.93</v>
      </c>
    </row>
    <row r="17" spans="1:7">
      <c r="A17" s="562" t="s">
        <v>740</v>
      </c>
      <c r="B17" s="562" t="s">
        <v>741</v>
      </c>
      <c r="C17" s="32">
        <v>23919</v>
      </c>
      <c r="D17" s="451">
        <v>2991519.7</v>
      </c>
      <c r="E17" s="445">
        <v>677801.2</v>
      </c>
      <c r="F17" s="445">
        <v>3669320.9</v>
      </c>
      <c r="G17" s="448">
        <v>153.41</v>
      </c>
    </row>
    <row r="18" spans="1:7">
      <c r="A18" s="562" t="s">
        <v>742</v>
      </c>
      <c r="B18" s="562" t="s">
        <v>743</v>
      </c>
      <c r="C18" s="32">
        <v>9111</v>
      </c>
      <c r="D18" s="451">
        <v>2028166.29</v>
      </c>
      <c r="E18" s="445">
        <v>175071.8</v>
      </c>
      <c r="F18" s="445">
        <v>2203238.09</v>
      </c>
      <c r="G18" s="448">
        <v>241.82</v>
      </c>
    </row>
    <row r="19" spans="1:7">
      <c r="A19" s="562" t="s">
        <v>744</v>
      </c>
      <c r="B19" s="562" t="s">
        <v>743</v>
      </c>
      <c r="C19" s="32">
        <v>6779</v>
      </c>
      <c r="D19" s="451">
        <v>1578072.07</v>
      </c>
      <c r="E19" s="445">
        <v>151594.70000000001</v>
      </c>
      <c r="F19" s="445">
        <v>1729666.77</v>
      </c>
      <c r="G19" s="448">
        <v>255.15</v>
      </c>
    </row>
    <row r="20" spans="1:7">
      <c r="A20" s="562" t="s">
        <v>745</v>
      </c>
      <c r="B20" s="562" t="s">
        <v>514</v>
      </c>
      <c r="C20" s="32">
        <v>1781</v>
      </c>
      <c r="D20" s="451">
        <v>1558422.77</v>
      </c>
      <c r="E20" s="445">
        <v>43405.9</v>
      </c>
      <c r="F20" s="445">
        <v>1601828.67</v>
      </c>
      <c r="G20" s="448">
        <v>899.4</v>
      </c>
    </row>
    <row r="21" spans="1:7">
      <c r="A21" s="562" t="s">
        <v>746</v>
      </c>
      <c r="B21" s="562" t="s">
        <v>741</v>
      </c>
      <c r="C21" s="32">
        <v>10176</v>
      </c>
      <c r="D21" s="451">
        <v>1271089.71</v>
      </c>
      <c r="E21" s="445">
        <v>241701.5</v>
      </c>
      <c r="F21" s="445">
        <v>1512791.21</v>
      </c>
      <c r="G21" s="448">
        <v>148.66</v>
      </c>
    </row>
    <row r="22" spans="1:7">
      <c r="A22" s="562" t="s">
        <v>747</v>
      </c>
      <c r="B22" s="562" t="s">
        <v>748</v>
      </c>
      <c r="C22" s="32">
        <v>5011</v>
      </c>
      <c r="D22" s="451">
        <v>813372.75</v>
      </c>
      <c r="E22" s="445">
        <v>65756.800000000003</v>
      </c>
      <c r="F22" s="445">
        <v>879129.55</v>
      </c>
      <c r="G22" s="448">
        <v>175.44</v>
      </c>
    </row>
    <row r="23" spans="1:7">
      <c r="A23" s="562" t="s">
        <v>749</v>
      </c>
      <c r="B23" s="562" t="s">
        <v>741</v>
      </c>
      <c r="C23" s="32">
        <v>6073</v>
      </c>
      <c r="D23" s="451">
        <v>734242.08</v>
      </c>
      <c r="E23" s="445">
        <v>161455.9</v>
      </c>
      <c r="F23" s="445">
        <v>895697.98</v>
      </c>
      <c r="G23" s="448">
        <v>147.49</v>
      </c>
    </row>
    <row r="24" spans="1:7">
      <c r="A24" s="562" t="s">
        <v>750</v>
      </c>
      <c r="B24" s="562" t="s">
        <v>738</v>
      </c>
      <c r="C24" s="32">
        <v>1264</v>
      </c>
      <c r="D24" s="451">
        <v>654438.97</v>
      </c>
      <c r="E24" s="445">
        <v>31446.799999999999</v>
      </c>
      <c r="F24" s="445">
        <v>685885.77</v>
      </c>
      <c r="G24" s="448">
        <v>542.63</v>
      </c>
    </row>
    <row r="25" spans="1:7">
      <c r="A25" s="562" t="s">
        <v>751</v>
      </c>
      <c r="B25" s="562" t="s">
        <v>514</v>
      </c>
      <c r="C25" s="32">
        <v>268</v>
      </c>
      <c r="D25" s="451">
        <v>191763.37</v>
      </c>
      <c r="E25" s="445">
        <v>6339.9</v>
      </c>
      <c r="F25" s="445">
        <v>198103.27</v>
      </c>
      <c r="G25" s="448">
        <v>739.19</v>
      </c>
    </row>
    <row r="26" spans="1:7" ht="15.75" thickBot="1">
      <c r="A26" s="563" t="s">
        <v>752</v>
      </c>
      <c r="B26" s="563" t="s">
        <v>738</v>
      </c>
      <c r="C26" s="38">
        <v>9</v>
      </c>
      <c r="D26" s="447">
        <v>2396.52</v>
      </c>
      <c r="E26" s="462">
        <v>250.9</v>
      </c>
      <c r="F26" s="462">
        <v>2647.42</v>
      </c>
      <c r="G26" s="464">
        <v>294.16000000000003</v>
      </c>
    </row>
    <row r="28" spans="1:7">
      <c r="A28" s="183" t="s">
        <v>301</v>
      </c>
    </row>
    <row r="29" spans="1:7">
      <c r="A29" s="183" t="s">
        <v>148</v>
      </c>
    </row>
    <row r="30" spans="1:7">
      <c r="A30" s="183" t="s">
        <v>147</v>
      </c>
    </row>
    <row r="31" spans="1:7">
      <c r="A31" s="152" t="s">
        <v>253</v>
      </c>
    </row>
  </sheetData>
  <pageMargins left="0.70866141732283472" right="0.70866141732283472" top="0.74803149606299213" bottom="0.35433070866141736" header="0.31496062992125984" footer="0.31496062992125984"/>
  <pageSetup paperSize="9" scale="64" orientation="portrait" horizontalDpi="1200" verticalDpi="1200" r:id="rId1"/>
  <headerFooter>
    <oddHeader>&amp;CPBS Expenditure and Prescriptions 2022-23</oddHeader>
    <oddFooter>&amp;CPage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2:F57"/>
  <sheetViews>
    <sheetView showGridLines="0" zoomScaleNormal="100" workbookViewId="0">
      <selection activeCell="J19" sqref="J19"/>
    </sheetView>
  </sheetViews>
  <sheetFormatPr defaultColWidth="9.140625" defaultRowHeight="15"/>
  <cols>
    <col min="1" max="1" width="5.28515625" style="3" customWidth="1"/>
    <col min="2" max="2" width="42.5703125" style="3" bestFit="1" customWidth="1"/>
    <col min="3" max="3" width="19.42578125" style="3" customWidth="1"/>
    <col min="4" max="4" width="18.140625" style="3" bestFit="1" customWidth="1"/>
    <col min="5" max="5" width="16.7109375" style="3" customWidth="1"/>
    <col min="6" max="6" width="16.7109375" style="11" customWidth="1"/>
    <col min="7" max="16384" width="9.140625" style="3"/>
  </cols>
  <sheetData>
    <row r="2" spans="1:6">
      <c r="A2" s="1" t="s">
        <v>458</v>
      </c>
    </row>
    <row r="3" spans="1:6">
      <c r="A3" s="3" t="s">
        <v>313</v>
      </c>
    </row>
    <row r="4" spans="1:6" ht="15.75" thickBot="1"/>
    <row r="5" spans="1:6" ht="30">
      <c r="A5" s="64" t="s">
        <v>47</v>
      </c>
      <c r="B5" s="103" t="s">
        <v>48</v>
      </c>
      <c r="C5" s="59" t="s">
        <v>40</v>
      </c>
      <c r="D5" s="59" t="s">
        <v>41</v>
      </c>
      <c r="E5" s="59" t="s">
        <v>50</v>
      </c>
      <c r="F5" s="468" t="s">
        <v>29</v>
      </c>
    </row>
    <row r="6" spans="1:6">
      <c r="A6" s="95">
        <v>1</v>
      </c>
      <c r="B6" s="97" t="s">
        <v>536</v>
      </c>
      <c r="C6" s="98">
        <v>9708579</v>
      </c>
      <c r="D6" s="98">
        <v>6760565</v>
      </c>
      <c r="E6" s="339">
        <v>16469144</v>
      </c>
      <c r="F6" s="469">
        <v>107245624.2</v>
      </c>
    </row>
    <row r="7" spans="1:6">
      <c r="A7" s="95">
        <v>2</v>
      </c>
      <c r="B7" s="97" t="s">
        <v>541</v>
      </c>
      <c r="C7" s="98">
        <v>8095183</v>
      </c>
      <c r="D7" s="98">
        <v>4017260</v>
      </c>
      <c r="E7" s="339">
        <v>12112443</v>
      </c>
      <c r="F7" s="469">
        <v>88233130.329999998</v>
      </c>
    </row>
    <row r="8" spans="1:6">
      <c r="A8" s="95">
        <v>3</v>
      </c>
      <c r="B8" s="97" t="s">
        <v>551</v>
      </c>
      <c r="C8" s="98">
        <v>6950228</v>
      </c>
      <c r="D8" s="98">
        <v>3225884</v>
      </c>
      <c r="E8" s="339">
        <v>10176112</v>
      </c>
      <c r="F8" s="469">
        <v>74501453.599999994</v>
      </c>
    </row>
    <row r="9" spans="1:6">
      <c r="A9" s="95">
        <v>4</v>
      </c>
      <c r="B9" s="97" t="s">
        <v>553</v>
      </c>
      <c r="C9" s="98">
        <v>5658543</v>
      </c>
      <c r="D9" s="98">
        <v>2571307</v>
      </c>
      <c r="E9" s="339">
        <v>8229850</v>
      </c>
      <c r="F9" s="469">
        <v>73452009.870000005</v>
      </c>
    </row>
    <row r="10" spans="1:6">
      <c r="A10" s="95">
        <v>5</v>
      </c>
      <c r="B10" s="97" t="s">
        <v>556</v>
      </c>
      <c r="C10" s="98">
        <v>4189988</v>
      </c>
      <c r="D10" s="98">
        <v>2902084</v>
      </c>
      <c r="E10" s="339">
        <v>7092072</v>
      </c>
      <c r="F10" s="469">
        <v>45709385.119999997</v>
      </c>
    </row>
    <row r="11" spans="1:6">
      <c r="A11" s="95">
        <v>6</v>
      </c>
      <c r="B11" s="97" t="s">
        <v>565</v>
      </c>
      <c r="C11" s="98">
        <v>2412389</v>
      </c>
      <c r="D11" s="98">
        <v>3669154</v>
      </c>
      <c r="E11" s="339">
        <v>6081543</v>
      </c>
      <c r="F11" s="469">
        <v>24763248.399999999</v>
      </c>
    </row>
    <row r="12" spans="1:6">
      <c r="A12" s="95">
        <v>7</v>
      </c>
      <c r="B12" s="97" t="s">
        <v>557</v>
      </c>
      <c r="C12" s="98">
        <v>3667491</v>
      </c>
      <c r="D12" s="98">
        <v>2225308</v>
      </c>
      <c r="E12" s="339">
        <v>5892799</v>
      </c>
      <c r="F12" s="469">
        <v>44880771.5</v>
      </c>
    </row>
    <row r="13" spans="1:6">
      <c r="A13" s="95">
        <v>8</v>
      </c>
      <c r="B13" s="97" t="s">
        <v>564</v>
      </c>
      <c r="C13" s="98">
        <v>2447807</v>
      </c>
      <c r="D13" s="98">
        <v>3239069</v>
      </c>
      <c r="E13" s="339">
        <v>5686876</v>
      </c>
      <c r="F13" s="469">
        <v>25578323.09</v>
      </c>
    </row>
    <row r="14" spans="1:6">
      <c r="A14" s="95">
        <v>9</v>
      </c>
      <c r="B14" s="97" t="s">
        <v>567</v>
      </c>
      <c r="C14" s="98">
        <v>2330170</v>
      </c>
      <c r="D14" s="98">
        <v>2790399</v>
      </c>
      <c r="E14" s="339">
        <v>5120569</v>
      </c>
      <c r="F14" s="469">
        <v>24117493.600000001</v>
      </c>
    </row>
    <row r="15" spans="1:6">
      <c r="A15" s="95">
        <v>10</v>
      </c>
      <c r="B15" s="97" t="s">
        <v>558</v>
      </c>
      <c r="C15" s="98">
        <v>3208697</v>
      </c>
      <c r="D15" s="98">
        <v>1638359</v>
      </c>
      <c r="E15" s="339">
        <v>4847056</v>
      </c>
      <c r="F15" s="469">
        <v>32297058.02</v>
      </c>
    </row>
    <row r="16" spans="1:6">
      <c r="A16" s="95">
        <v>11</v>
      </c>
      <c r="B16" s="97" t="s">
        <v>580</v>
      </c>
      <c r="C16" s="98">
        <v>1715435</v>
      </c>
      <c r="D16" s="98">
        <v>3102436</v>
      </c>
      <c r="E16" s="339">
        <v>4817871</v>
      </c>
      <c r="F16" s="469">
        <v>17335998.489999998</v>
      </c>
    </row>
    <row r="17" spans="1:6">
      <c r="A17" s="95">
        <v>12</v>
      </c>
      <c r="B17" s="97" t="s">
        <v>562</v>
      </c>
      <c r="C17" s="98">
        <v>2577298</v>
      </c>
      <c r="D17" s="98">
        <v>1948016</v>
      </c>
      <c r="E17" s="339">
        <v>4525314</v>
      </c>
      <c r="F17" s="469">
        <v>27400231.600000001</v>
      </c>
    </row>
    <row r="18" spans="1:6">
      <c r="A18" s="95">
        <v>13</v>
      </c>
      <c r="B18" s="97" t="s">
        <v>563</v>
      </c>
      <c r="C18" s="98">
        <v>2502137</v>
      </c>
      <c r="D18" s="98">
        <v>1669871</v>
      </c>
      <c r="E18" s="339">
        <v>4172008</v>
      </c>
      <c r="F18" s="469">
        <v>26806425.829999998</v>
      </c>
    </row>
    <row r="19" spans="1:6">
      <c r="A19" s="95">
        <v>14</v>
      </c>
      <c r="B19" s="97" t="s">
        <v>561</v>
      </c>
      <c r="C19" s="98">
        <v>2650655</v>
      </c>
      <c r="D19" s="98">
        <v>1414171</v>
      </c>
      <c r="E19" s="339">
        <v>4064826</v>
      </c>
      <c r="F19" s="469">
        <v>27998492.620000001</v>
      </c>
    </row>
    <row r="20" spans="1:6">
      <c r="A20" s="95">
        <v>15</v>
      </c>
      <c r="B20" s="97" t="s">
        <v>559</v>
      </c>
      <c r="C20" s="98">
        <v>3025457</v>
      </c>
      <c r="D20" s="98">
        <v>847084</v>
      </c>
      <c r="E20" s="339">
        <v>3872541</v>
      </c>
      <c r="F20" s="469">
        <v>52759037.82</v>
      </c>
    </row>
    <row r="21" spans="1:6">
      <c r="A21" s="95">
        <v>16</v>
      </c>
      <c r="B21" s="97" t="s">
        <v>560</v>
      </c>
      <c r="C21" s="98">
        <v>2821377</v>
      </c>
      <c r="D21" s="98">
        <v>953131</v>
      </c>
      <c r="E21" s="339">
        <v>3774508</v>
      </c>
      <c r="F21" s="469">
        <v>52375270.640000001</v>
      </c>
    </row>
    <row r="22" spans="1:6">
      <c r="A22" s="95">
        <v>17</v>
      </c>
      <c r="B22" s="97" t="s">
        <v>513</v>
      </c>
      <c r="C22" s="98">
        <v>3717593</v>
      </c>
      <c r="D22" s="98">
        <v>771</v>
      </c>
      <c r="E22" s="339">
        <v>3718364</v>
      </c>
      <c r="F22" s="469">
        <v>304367580.63999999</v>
      </c>
    </row>
    <row r="23" spans="1:6">
      <c r="A23" s="95">
        <v>18</v>
      </c>
      <c r="B23" s="97" t="s">
        <v>573</v>
      </c>
      <c r="C23" s="98">
        <v>1832293</v>
      </c>
      <c r="D23" s="98">
        <v>1647502</v>
      </c>
      <c r="E23" s="339">
        <v>3479795</v>
      </c>
      <c r="F23" s="469">
        <v>22703783.359999999</v>
      </c>
    </row>
    <row r="24" spans="1:6">
      <c r="A24" s="95">
        <v>19</v>
      </c>
      <c r="B24" s="97" t="s">
        <v>568</v>
      </c>
      <c r="C24" s="98">
        <v>2086955</v>
      </c>
      <c r="D24" s="98">
        <v>1266753</v>
      </c>
      <c r="E24" s="339">
        <v>3353708</v>
      </c>
      <c r="F24" s="469">
        <v>22170964.059999999</v>
      </c>
    </row>
    <row r="25" spans="1:6">
      <c r="A25" s="95">
        <v>20</v>
      </c>
      <c r="B25" s="97" t="s">
        <v>566</v>
      </c>
      <c r="C25" s="98">
        <v>2344566</v>
      </c>
      <c r="D25" s="98">
        <v>972388</v>
      </c>
      <c r="E25" s="339">
        <v>3316954</v>
      </c>
      <c r="F25" s="469">
        <v>27912104.690000001</v>
      </c>
    </row>
    <row r="26" spans="1:6">
      <c r="A26" s="95">
        <v>21</v>
      </c>
      <c r="B26" s="97" t="s">
        <v>589</v>
      </c>
      <c r="C26" s="98">
        <v>1357200</v>
      </c>
      <c r="D26" s="98">
        <v>1921566</v>
      </c>
      <c r="E26" s="339">
        <v>3278766</v>
      </c>
      <c r="F26" s="469">
        <v>15651601.5</v>
      </c>
    </row>
    <row r="27" spans="1:6">
      <c r="A27" s="95">
        <v>22</v>
      </c>
      <c r="B27" s="97" t="s">
        <v>582</v>
      </c>
      <c r="C27" s="98">
        <v>1669057</v>
      </c>
      <c r="D27" s="98">
        <v>1514800</v>
      </c>
      <c r="E27" s="339">
        <v>3183857</v>
      </c>
      <c r="F27" s="469">
        <v>19992783.25</v>
      </c>
    </row>
    <row r="28" spans="1:6">
      <c r="A28" s="95">
        <v>23</v>
      </c>
      <c r="B28" s="97" t="s">
        <v>572</v>
      </c>
      <c r="C28" s="98">
        <v>1852937</v>
      </c>
      <c r="D28" s="98">
        <v>1247388</v>
      </c>
      <c r="E28" s="339">
        <v>3100325</v>
      </c>
      <c r="F28" s="469">
        <v>39062218.840000004</v>
      </c>
    </row>
    <row r="29" spans="1:6">
      <c r="A29" s="95">
        <v>24</v>
      </c>
      <c r="B29" s="97" t="s">
        <v>570</v>
      </c>
      <c r="C29" s="98">
        <v>1971434</v>
      </c>
      <c r="D29" s="98">
        <v>1064708</v>
      </c>
      <c r="E29" s="339">
        <v>3036142</v>
      </c>
      <c r="F29" s="469">
        <v>47983175.390000001</v>
      </c>
    </row>
    <row r="30" spans="1:6">
      <c r="A30" s="95">
        <v>25</v>
      </c>
      <c r="B30" s="97" t="s">
        <v>575</v>
      </c>
      <c r="C30" s="98">
        <v>1771636</v>
      </c>
      <c r="D30" s="98">
        <v>1036890</v>
      </c>
      <c r="E30" s="339">
        <v>2808526</v>
      </c>
      <c r="F30" s="469">
        <v>20319158.190000001</v>
      </c>
    </row>
    <row r="31" spans="1:6">
      <c r="A31" s="95">
        <v>26</v>
      </c>
      <c r="B31" s="97" t="s">
        <v>569</v>
      </c>
      <c r="C31" s="98">
        <v>1977502</v>
      </c>
      <c r="D31" s="98">
        <v>823740</v>
      </c>
      <c r="E31" s="339">
        <v>2801242</v>
      </c>
      <c r="F31" s="469">
        <v>21374353.489999998</v>
      </c>
    </row>
    <row r="32" spans="1:6">
      <c r="A32" s="95">
        <v>27</v>
      </c>
      <c r="B32" s="97" t="s">
        <v>753</v>
      </c>
      <c r="C32" s="98">
        <v>1163391</v>
      </c>
      <c r="D32" s="98">
        <v>1468410</v>
      </c>
      <c r="E32" s="339">
        <v>2631801</v>
      </c>
      <c r="F32" s="469">
        <v>16153145.720000001</v>
      </c>
    </row>
    <row r="33" spans="1:6">
      <c r="A33" s="95">
        <v>28</v>
      </c>
      <c r="B33" s="97" t="s">
        <v>526</v>
      </c>
      <c r="C33" s="98">
        <v>2572037</v>
      </c>
      <c r="D33" s="98">
        <v>2432</v>
      </c>
      <c r="E33" s="339">
        <v>2574469</v>
      </c>
      <c r="F33" s="469">
        <v>138099176.19999999</v>
      </c>
    </row>
    <row r="34" spans="1:6">
      <c r="A34" s="95">
        <v>29</v>
      </c>
      <c r="B34" s="97" t="s">
        <v>581</v>
      </c>
      <c r="C34" s="98">
        <v>1682516</v>
      </c>
      <c r="D34" s="98">
        <v>883157</v>
      </c>
      <c r="E34" s="339">
        <v>2565673</v>
      </c>
      <c r="F34" s="469">
        <v>18778882.32</v>
      </c>
    </row>
    <row r="35" spans="1:6">
      <c r="A35" s="95">
        <v>30</v>
      </c>
      <c r="B35" s="97" t="s">
        <v>590</v>
      </c>
      <c r="C35" s="98">
        <v>1343151</v>
      </c>
      <c r="D35" s="98">
        <v>1216977</v>
      </c>
      <c r="E35" s="339">
        <v>2560128</v>
      </c>
      <c r="F35" s="469">
        <v>14835835.52</v>
      </c>
    </row>
    <row r="36" spans="1:6">
      <c r="A36" s="95">
        <v>31</v>
      </c>
      <c r="B36" s="97" t="s">
        <v>571</v>
      </c>
      <c r="C36" s="98">
        <v>1885583</v>
      </c>
      <c r="D36" s="98">
        <v>652945</v>
      </c>
      <c r="E36" s="339">
        <v>2538528</v>
      </c>
      <c r="F36" s="469">
        <v>20250075.649999999</v>
      </c>
    </row>
    <row r="37" spans="1:6">
      <c r="A37" s="95">
        <v>32</v>
      </c>
      <c r="B37" s="97" t="s">
        <v>591</v>
      </c>
      <c r="C37" s="98">
        <v>1334892</v>
      </c>
      <c r="D37" s="98">
        <v>1150062</v>
      </c>
      <c r="E37" s="339">
        <v>2484954</v>
      </c>
      <c r="F37" s="469">
        <v>15089125.48</v>
      </c>
    </row>
    <row r="38" spans="1:6">
      <c r="A38" s="95">
        <v>33</v>
      </c>
      <c r="B38" s="97" t="s">
        <v>754</v>
      </c>
      <c r="C38" s="98">
        <v>1112717</v>
      </c>
      <c r="D38" s="98">
        <v>1368456</v>
      </c>
      <c r="E38" s="339">
        <v>2481173</v>
      </c>
      <c r="F38" s="469">
        <v>12445997.539999999</v>
      </c>
    </row>
    <row r="39" spans="1:6">
      <c r="A39" s="95">
        <v>34</v>
      </c>
      <c r="B39" s="97" t="s">
        <v>596</v>
      </c>
      <c r="C39" s="98">
        <v>1214605</v>
      </c>
      <c r="D39" s="98">
        <v>1227301</v>
      </c>
      <c r="E39" s="339">
        <v>2441906</v>
      </c>
      <c r="F39" s="469">
        <v>22700663.16</v>
      </c>
    </row>
    <row r="40" spans="1:6">
      <c r="A40" s="95">
        <v>35</v>
      </c>
      <c r="B40" s="97" t="s">
        <v>576</v>
      </c>
      <c r="C40" s="98">
        <v>1740737</v>
      </c>
      <c r="D40" s="98">
        <v>631915</v>
      </c>
      <c r="E40" s="339">
        <v>2372652</v>
      </c>
      <c r="F40" s="469">
        <v>25988611.57</v>
      </c>
    </row>
    <row r="41" spans="1:6">
      <c r="A41" s="95">
        <v>36</v>
      </c>
      <c r="B41" s="97" t="s">
        <v>579</v>
      </c>
      <c r="C41" s="98">
        <v>1726399</v>
      </c>
      <c r="D41" s="98">
        <v>630624</v>
      </c>
      <c r="E41" s="339">
        <v>2357023</v>
      </c>
      <c r="F41" s="469">
        <v>19323789.18</v>
      </c>
    </row>
    <row r="42" spans="1:6">
      <c r="A42" s="95">
        <v>37</v>
      </c>
      <c r="B42" s="97" t="s">
        <v>574</v>
      </c>
      <c r="C42" s="98">
        <v>1816990</v>
      </c>
      <c r="D42" s="98">
        <v>483140</v>
      </c>
      <c r="E42" s="339">
        <v>2300130</v>
      </c>
      <c r="F42" s="469">
        <v>22402241.789999999</v>
      </c>
    </row>
    <row r="43" spans="1:6">
      <c r="A43" s="95">
        <v>38</v>
      </c>
      <c r="B43" s="97" t="s">
        <v>550</v>
      </c>
      <c r="C43" s="98">
        <v>2234152</v>
      </c>
      <c r="D43" s="98">
        <v>16543</v>
      </c>
      <c r="E43" s="339">
        <v>2250695</v>
      </c>
      <c r="F43" s="469">
        <v>75341804.299999997</v>
      </c>
    </row>
    <row r="44" spans="1:6">
      <c r="A44" s="95">
        <v>39</v>
      </c>
      <c r="B44" s="97" t="s">
        <v>593</v>
      </c>
      <c r="C44" s="98">
        <v>1295933</v>
      </c>
      <c r="D44" s="98">
        <v>886208</v>
      </c>
      <c r="E44" s="339">
        <v>2182141</v>
      </c>
      <c r="F44" s="469">
        <v>18034984.510000002</v>
      </c>
    </row>
    <row r="45" spans="1:6">
      <c r="A45" s="95">
        <v>40</v>
      </c>
      <c r="B45" s="97" t="s">
        <v>587</v>
      </c>
      <c r="C45" s="98">
        <v>1369445</v>
      </c>
      <c r="D45" s="98">
        <v>811686</v>
      </c>
      <c r="E45" s="339">
        <v>2181131</v>
      </c>
      <c r="F45" s="469">
        <v>12910759.060000001</v>
      </c>
    </row>
    <row r="46" spans="1:6">
      <c r="A46" s="95">
        <v>41</v>
      </c>
      <c r="B46" s="97" t="s">
        <v>755</v>
      </c>
      <c r="C46" s="98">
        <v>1111594</v>
      </c>
      <c r="D46" s="98">
        <v>948566</v>
      </c>
      <c r="E46" s="339">
        <v>2060160</v>
      </c>
      <c r="F46" s="469">
        <v>20444896.600000001</v>
      </c>
    </row>
    <row r="47" spans="1:6">
      <c r="A47" s="95">
        <v>42</v>
      </c>
      <c r="B47" s="97" t="s">
        <v>592</v>
      </c>
      <c r="C47" s="98">
        <v>1333321</v>
      </c>
      <c r="D47" s="98">
        <v>661200</v>
      </c>
      <c r="E47" s="339">
        <v>1994521</v>
      </c>
      <c r="F47" s="469">
        <v>14821643.84</v>
      </c>
    </row>
    <row r="48" spans="1:6">
      <c r="A48" s="95">
        <v>43</v>
      </c>
      <c r="B48" s="97" t="s">
        <v>578</v>
      </c>
      <c r="C48" s="98">
        <v>1734703</v>
      </c>
      <c r="D48" s="98">
        <v>209081</v>
      </c>
      <c r="E48" s="339">
        <v>1943784</v>
      </c>
      <c r="F48" s="469">
        <v>41696358.840000004</v>
      </c>
    </row>
    <row r="49" spans="1:6">
      <c r="A49" s="95">
        <v>44</v>
      </c>
      <c r="B49" s="97" t="s">
        <v>583</v>
      </c>
      <c r="C49" s="98">
        <v>1508765</v>
      </c>
      <c r="D49" s="98">
        <v>432290</v>
      </c>
      <c r="E49" s="339">
        <v>1941055</v>
      </c>
      <c r="F49" s="469">
        <v>15831339.550000001</v>
      </c>
    </row>
    <row r="50" spans="1:6">
      <c r="A50" s="95">
        <v>45</v>
      </c>
      <c r="B50" s="97" t="s">
        <v>577</v>
      </c>
      <c r="C50" s="98">
        <v>1740300</v>
      </c>
      <c r="D50" s="98">
        <v>174329</v>
      </c>
      <c r="E50" s="339">
        <v>1914629</v>
      </c>
      <c r="F50" s="469">
        <v>26762155.48</v>
      </c>
    </row>
    <row r="51" spans="1:6">
      <c r="A51" s="95">
        <v>46</v>
      </c>
      <c r="B51" s="97" t="s">
        <v>555</v>
      </c>
      <c r="C51" s="98">
        <v>1911651</v>
      </c>
      <c r="D51" s="98">
        <v>816</v>
      </c>
      <c r="E51" s="339">
        <v>1912467</v>
      </c>
      <c r="F51" s="469">
        <v>69731223.900000006</v>
      </c>
    </row>
    <row r="52" spans="1:6">
      <c r="A52" s="95">
        <v>47</v>
      </c>
      <c r="B52" s="97" t="s">
        <v>756</v>
      </c>
      <c r="C52" s="98">
        <v>1003018</v>
      </c>
      <c r="D52" s="98">
        <v>908617</v>
      </c>
      <c r="E52" s="339">
        <v>1911635</v>
      </c>
      <c r="F52" s="469">
        <v>11902206.9</v>
      </c>
    </row>
    <row r="53" spans="1:6">
      <c r="A53" s="95">
        <v>48</v>
      </c>
      <c r="B53" s="97" t="s">
        <v>588</v>
      </c>
      <c r="C53" s="98">
        <v>1362439</v>
      </c>
      <c r="D53" s="98">
        <v>494284</v>
      </c>
      <c r="E53" s="339">
        <v>1856723</v>
      </c>
      <c r="F53" s="469">
        <v>20356534.870000001</v>
      </c>
    </row>
    <row r="54" spans="1:6">
      <c r="A54" s="95">
        <v>49</v>
      </c>
      <c r="B54" s="97" t="s">
        <v>757</v>
      </c>
      <c r="C54" s="98">
        <v>1084100</v>
      </c>
      <c r="D54" s="98">
        <v>692120</v>
      </c>
      <c r="E54" s="339">
        <v>1776220</v>
      </c>
      <c r="F54" s="469">
        <v>12516819.41</v>
      </c>
    </row>
    <row r="55" spans="1:6" ht="15.75" thickBot="1">
      <c r="A55" s="96">
        <v>50</v>
      </c>
      <c r="B55" s="100" t="s">
        <v>758</v>
      </c>
      <c r="C55" s="101">
        <v>957691</v>
      </c>
      <c r="D55" s="101">
        <v>794067</v>
      </c>
      <c r="E55" s="340">
        <v>1751758</v>
      </c>
      <c r="F55" s="470">
        <v>9951105.8200000003</v>
      </c>
    </row>
    <row r="57" spans="1:6">
      <c r="A57" s="3" t="s">
        <v>253</v>
      </c>
    </row>
  </sheetData>
  <pageMargins left="0.70866141732283472" right="0.70866141732283472" top="0.74803149606299213" bottom="0.35433070866141736" header="0.31496062992125984" footer="0.31496062992125984"/>
  <pageSetup paperSize="9" scale="73" orientation="portrait" verticalDpi="1200" r:id="rId1"/>
  <headerFooter>
    <oddHeader>&amp;CPBS Expenditure and Prescriptions 2022-23</oddHeader>
    <oddFooter>&amp;CPage 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E74F3-B54C-4811-8FDA-34A970F38BDA}">
  <sheetPr>
    <tabColor rgb="FF92D050"/>
    <pageSetUpPr fitToPage="1"/>
  </sheetPr>
  <dimension ref="A2:I85"/>
  <sheetViews>
    <sheetView showGridLines="0" zoomScale="115" zoomScaleNormal="115" workbookViewId="0">
      <selection activeCell="I14" sqref="I14"/>
    </sheetView>
  </sheetViews>
  <sheetFormatPr defaultColWidth="9.140625" defaultRowHeight="15"/>
  <cols>
    <col min="1" max="1" width="5.28515625" style="3" customWidth="1"/>
    <col min="2" max="2" width="10.85546875" style="3" bestFit="1" customWidth="1"/>
    <col min="3" max="3" width="10.28515625" style="3" customWidth="1"/>
    <col min="4" max="4" width="27" style="538" customWidth="1"/>
    <col min="5" max="5" width="42.5703125" style="538" bestFit="1" customWidth="1"/>
    <col min="6" max="6" width="19.42578125" style="3" customWidth="1"/>
    <col min="7" max="7" width="18.140625" style="3" bestFit="1" customWidth="1"/>
    <col min="8" max="8" width="16.7109375" style="3" customWidth="1"/>
    <col min="9" max="9" width="16.7109375" style="11" customWidth="1"/>
    <col min="10" max="16384" width="9.140625" style="3"/>
  </cols>
  <sheetData>
    <row r="2" spans="1:9">
      <c r="A2" s="1" t="s">
        <v>503</v>
      </c>
      <c r="B2" s="1"/>
      <c r="C2" s="1"/>
      <c r="D2" s="537"/>
    </row>
    <row r="3" spans="1:9">
      <c r="A3" s="3" t="s">
        <v>287</v>
      </c>
    </row>
    <row r="4" spans="1:9" ht="15.75" thickBot="1"/>
    <row r="5" spans="1:9" ht="30">
      <c r="A5" s="64" t="s">
        <v>47</v>
      </c>
      <c r="B5" s="534" t="s">
        <v>459</v>
      </c>
      <c r="C5" s="534" t="s">
        <v>460</v>
      </c>
      <c r="D5" s="539" t="s">
        <v>457</v>
      </c>
      <c r="E5" s="540" t="s">
        <v>48</v>
      </c>
      <c r="F5" s="59" t="s">
        <v>40</v>
      </c>
      <c r="G5" s="59" t="s">
        <v>41</v>
      </c>
      <c r="H5" s="59" t="s">
        <v>50</v>
      </c>
      <c r="I5" s="468" t="s">
        <v>29</v>
      </c>
    </row>
    <row r="6" spans="1:9" ht="30">
      <c r="A6" s="95">
        <v>1</v>
      </c>
      <c r="B6" s="337" t="s">
        <v>946</v>
      </c>
      <c r="C6" s="337" t="s">
        <v>759</v>
      </c>
      <c r="D6" s="541" t="s">
        <v>760</v>
      </c>
      <c r="E6" s="97" t="s">
        <v>580</v>
      </c>
      <c r="F6" s="98">
        <v>176145</v>
      </c>
      <c r="G6" s="98">
        <v>510469</v>
      </c>
      <c r="H6" s="339">
        <v>686614</v>
      </c>
      <c r="I6" s="469">
        <v>1961204.53</v>
      </c>
    </row>
    <row r="7" spans="1:9" ht="30">
      <c r="A7" s="95">
        <v>2</v>
      </c>
      <c r="B7" s="337" t="s">
        <v>946</v>
      </c>
      <c r="C7" s="337" t="s">
        <v>759</v>
      </c>
      <c r="D7" s="541" t="s">
        <v>761</v>
      </c>
      <c r="E7" s="97" t="s">
        <v>567</v>
      </c>
      <c r="F7" s="98">
        <v>122117</v>
      </c>
      <c r="G7" s="98">
        <v>354135</v>
      </c>
      <c r="H7" s="339">
        <v>476252</v>
      </c>
      <c r="I7" s="469">
        <v>1375021.43</v>
      </c>
    </row>
    <row r="8" spans="1:9" ht="30">
      <c r="A8" s="95">
        <v>3</v>
      </c>
      <c r="B8" s="337" t="s">
        <v>946</v>
      </c>
      <c r="C8" s="337" t="s">
        <v>759</v>
      </c>
      <c r="D8" s="541" t="s">
        <v>762</v>
      </c>
      <c r="E8" s="97" t="s">
        <v>753</v>
      </c>
      <c r="F8" s="98">
        <v>112954</v>
      </c>
      <c r="G8" s="98">
        <v>195204</v>
      </c>
      <c r="H8" s="339">
        <v>308158</v>
      </c>
      <c r="I8" s="469">
        <v>1316762.8400000001</v>
      </c>
    </row>
    <row r="9" spans="1:9" ht="30">
      <c r="A9" s="95">
        <v>4</v>
      </c>
      <c r="B9" s="337" t="s">
        <v>946</v>
      </c>
      <c r="C9" s="337" t="s">
        <v>759</v>
      </c>
      <c r="D9" s="541" t="s">
        <v>763</v>
      </c>
      <c r="E9" s="97" t="s">
        <v>764</v>
      </c>
      <c r="F9" s="98">
        <v>233001</v>
      </c>
      <c r="G9" s="98">
        <v>41526</v>
      </c>
      <c r="H9" s="339">
        <v>274527</v>
      </c>
      <c r="I9" s="469">
        <v>8158494.6200000001</v>
      </c>
    </row>
    <row r="10" spans="1:9" ht="30">
      <c r="A10" s="95">
        <v>5</v>
      </c>
      <c r="B10" s="337" t="s">
        <v>946</v>
      </c>
      <c r="C10" s="337" t="s">
        <v>759</v>
      </c>
      <c r="D10" s="541" t="s">
        <v>765</v>
      </c>
      <c r="E10" s="97" t="s">
        <v>766</v>
      </c>
      <c r="F10" s="98">
        <v>65516</v>
      </c>
      <c r="G10" s="98">
        <v>208193</v>
      </c>
      <c r="H10" s="339">
        <v>273709</v>
      </c>
      <c r="I10" s="469">
        <v>840861.95</v>
      </c>
    </row>
    <row r="11" spans="1:9" ht="45">
      <c r="A11" s="95">
        <v>6</v>
      </c>
      <c r="B11" s="337" t="s">
        <v>946</v>
      </c>
      <c r="C11" s="337" t="s">
        <v>759</v>
      </c>
      <c r="D11" s="541" t="s">
        <v>767</v>
      </c>
      <c r="E11" s="97" t="s">
        <v>560</v>
      </c>
      <c r="F11" s="98">
        <v>89336</v>
      </c>
      <c r="G11" s="98">
        <v>110376</v>
      </c>
      <c r="H11" s="339">
        <v>199712</v>
      </c>
      <c r="I11" s="469">
        <v>1498646.42</v>
      </c>
    </row>
    <row r="12" spans="1:9" ht="45">
      <c r="A12" s="95">
        <v>7</v>
      </c>
      <c r="B12" s="337" t="s">
        <v>946</v>
      </c>
      <c r="C12" s="337" t="s">
        <v>759</v>
      </c>
      <c r="D12" s="541" t="s">
        <v>768</v>
      </c>
      <c r="E12" s="97" t="s">
        <v>769</v>
      </c>
      <c r="F12" s="98">
        <v>51476</v>
      </c>
      <c r="G12" s="98">
        <v>145485</v>
      </c>
      <c r="H12" s="339">
        <v>196961</v>
      </c>
      <c r="I12" s="469">
        <v>614207.07999999996</v>
      </c>
    </row>
    <row r="13" spans="1:9" ht="30">
      <c r="A13" s="95">
        <v>8</v>
      </c>
      <c r="B13" s="337" t="s">
        <v>946</v>
      </c>
      <c r="C13" s="337" t="s">
        <v>759</v>
      </c>
      <c r="D13" s="541" t="s">
        <v>762</v>
      </c>
      <c r="E13" s="97" t="s">
        <v>564</v>
      </c>
      <c r="F13" s="98">
        <v>57022</v>
      </c>
      <c r="G13" s="98">
        <v>107515</v>
      </c>
      <c r="H13" s="339">
        <v>164537</v>
      </c>
      <c r="I13" s="469">
        <v>532002.66</v>
      </c>
    </row>
    <row r="14" spans="1:9" ht="30">
      <c r="A14" s="95">
        <v>9</v>
      </c>
      <c r="B14" s="337" t="s">
        <v>946</v>
      </c>
      <c r="C14" s="337" t="s">
        <v>759</v>
      </c>
      <c r="D14" s="541" t="s">
        <v>765</v>
      </c>
      <c r="E14" s="97" t="s">
        <v>770</v>
      </c>
      <c r="F14" s="98">
        <v>51193</v>
      </c>
      <c r="G14" s="98">
        <v>110078</v>
      </c>
      <c r="H14" s="339">
        <v>161271</v>
      </c>
      <c r="I14" s="469">
        <v>844946</v>
      </c>
    </row>
    <row r="15" spans="1:9" ht="45">
      <c r="A15" s="95">
        <v>10</v>
      </c>
      <c r="B15" s="337" t="s">
        <v>946</v>
      </c>
      <c r="C15" s="337" t="s">
        <v>759</v>
      </c>
      <c r="D15" s="541" t="s">
        <v>771</v>
      </c>
      <c r="E15" s="97" t="s">
        <v>772</v>
      </c>
      <c r="F15" s="98">
        <v>43441</v>
      </c>
      <c r="G15" s="98">
        <v>113173</v>
      </c>
      <c r="H15" s="339">
        <v>156614</v>
      </c>
      <c r="I15" s="469">
        <v>513367.15</v>
      </c>
    </row>
    <row r="16" spans="1:9" ht="30">
      <c r="A16" s="95">
        <v>1</v>
      </c>
      <c r="B16" s="337" t="s">
        <v>946</v>
      </c>
      <c r="C16" s="337" t="s">
        <v>773</v>
      </c>
      <c r="D16" s="541" t="s">
        <v>763</v>
      </c>
      <c r="E16" s="97" t="s">
        <v>764</v>
      </c>
      <c r="F16" s="98">
        <v>663801</v>
      </c>
      <c r="G16" s="98">
        <v>102867</v>
      </c>
      <c r="H16" s="339">
        <v>766668</v>
      </c>
      <c r="I16" s="469">
        <v>24200120.280000001</v>
      </c>
    </row>
    <row r="17" spans="1:9" ht="30">
      <c r="A17" s="95">
        <v>2</v>
      </c>
      <c r="B17" s="337" t="s">
        <v>946</v>
      </c>
      <c r="C17" s="337" t="s">
        <v>773</v>
      </c>
      <c r="D17" s="541" t="s">
        <v>760</v>
      </c>
      <c r="E17" s="97" t="s">
        <v>580</v>
      </c>
      <c r="F17" s="98">
        <v>194028</v>
      </c>
      <c r="G17" s="98">
        <v>551626</v>
      </c>
      <c r="H17" s="339">
        <v>745654</v>
      </c>
      <c r="I17" s="469">
        <v>2169017.2400000002</v>
      </c>
    </row>
    <row r="18" spans="1:9" ht="30">
      <c r="A18" s="95">
        <v>3</v>
      </c>
      <c r="B18" s="337" t="s">
        <v>946</v>
      </c>
      <c r="C18" s="337" t="s">
        <v>773</v>
      </c>
      <c r="D18" s="541" t="s">
        <v>761</v>
      </c>
      <c r="E18" s="97" t="s">
        <v>567</v>
      </c>
      <c r="F18" s="98">
        <v>115280</v>
      </c>
      <c r="G18" s="98">
        <v>327062</v>
      </c>
      <c r="H18" s="339">
        <v>442342</v>
      </c>
      <c r="I18" s="469">
        <v>1282170.1200000001</v>
      </c>
    </row>
    <row r="19" spans="1:9" ht="30">
      <c r="A19" s="95">
        <v>4</v>
      </c>
      <c r="B19" s="337" t="s">
        <v>946</v>
      </c>
      <c r="C19" s="337" t="s">
        <v>773</v>
      </c>
      <c r="D19" s="541" t="s">
        <v>765</v>
      </c>
      <c r="E19" s="97" t="s">
        <v>766</v>
      </c>
      <c r="F19" s="98">
        <v>96079</v>
      </c>
      <c r="G19" s="98">
        <v>300838</v>
      </c>
      <c r="H19" s="339">
        <v>396917</v>
      </c>
      <c r="I19" s="469">
        <v>1240987.73</v>
      </c>
    </row>
    <row r="20" spans="1:9" ht="30">
      <c r="A20" s="95">
        <v>5</v>
      </c>
      <c r="B20" s="337" t="s">
        <v>946</v>
      </c>
      <c r="C20" s="337" t="s">
        <v>773</v>
      </c>
      <c r="D20" s="541" t="s">
        <v>763</v>
      </c>
      <c r="E20" s="97" t="s">
        <v>542</v>
      </c>
      <c r="F20" s="98">
        <v>331075</v>
      </c>
      <c r="G20" s="579" t="s">
        <v>261</v>
      </c>
      <c r="H20" s="339">
        <f>F20</f>
        <v>331075</v>
      </c>
      <c r="I20" s="469">
        <v>25979493.510000002</v>
      </c>
    </row>
    <row r="21" spans="1:9" ht="30">
      <c r="A21" s="95">
        <v>6</v>
      </c>
      <c r="B21" s="337" t="s">
        <v>946</v>
      </c>
      <c r="C21" s="337" t="s">
        <v>773</v>
      </c>
      <c r="D21" s="541" t="s">
        <v>774</v>
      </c>
      <c r="E21" s="97" t="s">
        <v>775</v>
      </c>
      <c r="F21" s="98">
        <v>280018</v>
      </c>
      <c r="G21" s="98">
        <v>12</v>
      </c>
      <c r="H21" s="339">
        <v>280030</v>
      </c>
      <c r="I21" s="469">
        <v>30935363.989999998</v>
      </c>
    </row>
    <row r="22" spans="1:9" ht="45">
      <c r="A22" s="95">
        <v>7</v>
      </c>
      <c r="B22" s="337" t="s">
        <v>946</v>
      </c>
      <c r="C22" s="337" t="s">
        <v>773</v>
      </c>
      <c r="D22" s="541" t="s">
        <v>767</v>
      </c>
      <c r="E22" s="97" t="s">
        <v>560</v>
      </c>
      <c r="F22" s="98">
        <v>124978</v>
      </c>
      <c r="G22" s="98">
        <v>150574</v>
      </c>
      <c r="H22" s="339">
        <v>275552</v>
      </c>
      <c r="I22" s="469">
        <v>2084527.33</v>
      </c>
    </row>
    <row r="23" spans="1:9" ht="30">
      <c r="A23" s="95">
        <v>8</v>
      </c>
      <c r="B23" s="337" t="s">
        <v>946</v>
      </c>
      <c r="C23" s="337" t="s">
        <v>773</v>
      </c>
      <c r="D23" s="541" t="s">
        <v>765</v>
      </c>
      <c r="E23" s="97" t="s">
        <v>770</v>
      </c>
      <c r="F23" s="98">
        <v>78819</v>
      </c>
      <c r="G23" s="98">
        <v>169733</v>
      </c>
      <c r="H23" s="339">
        <v>248552</v>
      </c>
      <c r="I23" s="469">
        <v>1300176.17</v>
      </c>
    </row>
    <row r="24" spans="1:9" ht="45">
      <c r="A24" s="95">
        <v>9</v>
      </c>
      <c r="B24" s="337" t="s">
        <v>946</v>
      </c>
      <c r="C24" s="337" t="s">
        <v>773</v>
      </c>
      <c r="D24" s="541" t="s">
        <v>768</v>
      </c>
      <c r="E24" s="97" t="s">
        <v>769</v>
      </c>
      <c r="F24" s="98">
        <v>60066</v>
      </c>
      <c r="G24" s="98">
        <v>168334</v>
      </c>
      <c r="H24" s="339">
        <v>228400</v>
      </c>
      <c r="I24" s="469">
        <v>732436.8</v>
      </c>
    </row>
    <row r="25" spans="1:9" ht="30">
      <c r="A25" s="95">
        <v>10</v>
      </c>
      <c r="B25" s="337" t="s">
        <v>946</v>
      </c>
      <c r="C25" s="337" t="s">
        <v>773</v>
      </c>
      <c r="D25" s="541" t="s">
        <v>762</v>
      </c>
      <c r="E25" s="97" t="s">
        <v>753</v>
      </c>
      <c r="F25" s="98">
        <v>118657</v>
      </c>
      <c r="G25" s="98">
        <v>106121</v>
      </c>
      <c r="H25" s="339">
        <v>224778</v>
      </c>
      <c r="I25" s="469">
        <v>1388254.76</v>
      </c>
    </row>
    <row r="26" spans="1:9" ht="30">
      <c r="A26" s="95">
        <v>1</v>
      </c>
      <c r="B26" s="337" t="s">
        <v>950</v>
      </c>
      <c r="C26" s="337" t="s">
        <v>759</v>
      </c>
      <c r="D26" s="541" t="s">
        <v>762</v>
      </c>
      <c r="E26" s="97" t="s">
        <v>564</v>
      </c>
      <c r="F26" s="98">
        <v>327892</v>
      </c>
      <c r="G26" s="98">
        <v>952931</v>
      </c>
      <c r="H26" s="339">
        <v>1280823</v>
      </c>
      <c r="I26" s="469">
        <v>3094878.69</v>
      </c>
    </row>
    <row r="27" spans="1:9" ht="30">
      <c r="A27" s="95">
        <v>2</v>
      </c>
      <c r="B27" s="337" t="s">
        <v>950</v>
      </c>
      <c r="C27" s="337" t="s">
        <v>759</v>
      </c>
      <c r="D27" s="541" t="s">
        <v>762</v>
      </c>
      <c r="E27" s="97" t="s">
        <v>565</v>
      </c>
      <c r="F27" s="98">
        <v>292090</v>
      </c>
      <c r="G27" s="98">
        <v>972068</v>
      </c>
      <c r="H27" s="339">
        <v>1264158</v>
      </c>
      <c r="I27" s="469">
        <v>2706798.43</v>
      </c>
    </row>
    <row r="28" spans="1:9" ht="45">
      <c r="A28" s="95">
        <v>3</v>
      </c>
      <c r="B28" s="337" t="s">
        <v>950</v>
      </c>
      <c r="C28" s="337" t="s">
        <v>759</v>
      </c>
      <c r="D28" s="541" t="s">
        <v>771</v>
      </c>
      <c r="E28" s="97" t="s">
        <v>772</v>
      </c>
      <c r="F28" s="98">
        <v>171884</v>
      </c>
      <c r="G28" s="98">
        <v>781286</v>
      </c>
      <c r="H28" s="339">
        <v>953170</v>
      </c>
      <c r="I28" s="469">
        <v>1967333.62</v>
      </c>
    </row>
    <row r="29" spans="1:9" ht="30">
      <c r="A29" s="95">
        <v>4</v>
      </c>
      <c r="B29" s="337" t="s">
        <v>950</v>
      </c>
      <c r="C29" s="337" t="s">
        <v>759</v>
      </c>
      <c r="D29" s="541" t="s">
        <v>761</v>
      </c>
      <c r="E29" s="97" t="s">
        <v>567</v>
      </c>
      <c r="F29" s="98">
        <v>167574</v>
      </c>
      <c r="G29" s="98">
        <v>541676</v>
      </c>
      <c r="H29" s="339">
        <v>709250</v>
      </c>
      <c r="I29" s="469">
        <v>1481195.25</v>
      </c>
    </row>
    <row r="30" spans="1:9" ht="30">
      <c r="A30" s="95">
        <v>5</v>
      </c>
      <c r="B30" s="337" t="s">
        <v>950</v>
      </c>
      <c r="C30" s="337" t="s">
        <v>759</v>
      </c>
      <c r="D30" s="541" t="s">
        <v>760</v>
      </c>
      <c r="E30" s="97" t="s">
        <v>580</v>
      </c>
      <c r="F30" s="98">
        <v>165638</v>
      </c>
      <c r="G30" s="98">
        <v>508972</v>
      </c>
      <c r="H30" s="339">
        <v>674610</v>
      </c>
      <c r="I30" s="469">
        <v>1416490.2</v>
      </c>
    </row>
    <row r="31" spans="1:9" ht="30">
      <c r="A31" s="95">
        <v>6</v>
      </c>
      <c r="B31" s="337" t="s">
        <v>950</v>
      </c>
      <c r="C31" s="337" t="s">
        <v>759</v>
      </c>
      <c r="D31" s="541" t="s">
        <v>762</v>
      </c>
      <c r="E31" s="97" t="s">
        <v>753</v>
      </c>
      <c r="F31" s="98">
        <v>184558</v>
      </c>
      <c r="G31" s="98">
        <v>396149</v>
      </c>
      <c r="H31" s="339">
        <v>580707</v>
      </c>
      <c r="I31" s="469">
        <v>2508735.7200000002</v>
      </c>
    </row>
    <row r="32" spans="1:9">
      <c r="A32" s="95">
        <v>7</v>
      </c>
      <c r="B32" s="337" t="s">
        <v>950</v>
      </c>
      <c r="C32" s="337" t="s">
        <v>759</v>
      </c>
      <c r="D32" s="541" t="s">
        <v>776</v>
      </c>
      <c r="E32" s="97" t="s">
        <v>573</v>
      </c>
      <c r="F32" s="98">
        <v>166493</v>
      </c>
      <c r="G32" s="98">
        <v>286161</v>
      </c>
      <c r="H32" s="339">
        <v>452654</v>
      </c>
      <c r="I32" s="469">
        <v>1839645.45</v>
      </c>
    </row>
    <row r="33" spans="1:9" ht="45">
      <c r="A33" s="95">
        <v>8</v>
      </c>
      <c r="B33" s="337" t="s">
        <v>950</v>
      </c>
      <c r="C33" s="337" t="s">
        <v>759</v>
      </c>
      <c r="D33" s="541" t="s">
        <v>768</v>
      </c>
      <c r="E33" s="97" t="s">
        <v>769</v>
      </c>
      <c r="F33" s="98">
        <v>119795</v>
      </c>
      <c r="G33" s="98">
        <v>317019</v>
      </c>
      <c r="H33" s="339">
        <v>436814</v>
      </c>
      <c r="I33" s="469">
        <v>1232205.8999999999</v>
      </c>
    </row>
    <row r="34" spans="1:9" ht="30">
      <c r="A34" s="95">
        <v>9</v>
      </c>
      <c r="B34" s="337" t="s">
        <v>950</v>
      </c>
      <c r="C34" s="337" t="s">
        <v>759</v>
      </c>
      <c r="D34" s="541" t="s">
        <v>777</v>
      </c>
      <c r="E34" s="97" t="s">
        <v>778</v>
      </c>
      <c r="F34" s="98">
        <v>191524</v>
      </c>
      <c r="G34" s="98">
        <v>242975</v>
      </c>
      <c r="H34" s="339">
        <v>434499</v>
      </c>
      <c r="I34" s="469">
        <v>2616268.77</v>
      </c>
    </row>
    <row r="35" spans="1:9">
      <c r="A35" s="95">
        <v>10</v>
      </c>
      <c r="B35" s="337" t="s">
        <v>950</v>
      </c>
      <c r="C35" s="337" t="s">
        <v>759</v>
      </c>
      <c r="D35" s="541" t="s">
        <v>776</v>
      </c>
      <c r="E35" s="97" t="s">
        <v>596</v>
      </c>
      <c r="F35" s="98">
        <v>165886</v>
      </c>
      <c r="G35" s="98">
        <v>265878</v>
      </c>
      <c r="H35" s="339">
        <v>431764</v>
      </c>
      <c r="I35" s="469">
        <v>2898845.69</v>
      </c>
    </row>
    <row r="36" spans="1:9" ht="30">
      <c r="A36" s="95">
        <v>1</v>
      </c>
      <c r="B36" s="337" t="s">
        <v>950</v>
      </c>
      <c r="C36" s="337" t="s">
        <v>773</v>
      </c>
      <c r="D36" s="541" t="s">
        <v>762</v>
      </c>
      <c r="E36" s="97" t="s">
        <v>565</v>
      </c>
      <c r="F36" s="98">
        <v>133032</v>
      </c>
      <c r="G36" s="98">
        <v>509779</v>
      </c>
      <c r="H36" s="339">
        <v>642811</v>
      </c>
      <c r="I36" s="469">
        <v>1269286.04</v>
      </c>
    </row>
    <row r="37" spans="1:9" ht="30">
      <c r="A37" s="95">
        <v>2</v>
      </c>
      <c r="B37" s="337" t="s">
        <v>950</v>
      </c>
      <c r="C37" s="337" t="s">
        <v>773</v>
      </c>
      <c r="D37" s="541" t="s">
        <v>762</v>
      </c>
      <c r="E37" s="97" t="s">
        <v>564</v>
      </c>
      <c r="F37" s="98">
        <v>132222</v>
      </c>
      <c r="G37" s="98">
        <v>374246</v>
      </c>
      <c r="H37" s="339">
        <v>506468</v>
      </c>
      <c r="I37" s="469">
        <v>1282279.06</v>
      </c>
    </row>
    <row r="38" spans="1:9" ht="30">
      <c r="A38" s="95">
        <v>3</v>
      </c>
      <c r="B38" s="337" t="s">
        <v>950</v>
      </c>
      <c r="C38" s="337" t="s">
        <v>773</v>
      </c>
      <c r="D38" s="541" t="s">
        <v>760</v>
      </c>
      <c r="E38" s="97" t="s">
        <v>580</v>
      </c>
      <c r="F38" s="98">
        <v>66370</v>
      </c>
      <c r="G38" s="98">
        <v>331674</v>
      </c>
      <c r="H38" s="339">
        <v>398044</v>
      </c>
      <c r="I38" s="469">
        <v>571577.56000000006</v>
      </c>
    </row>
    <row r="39" spans="1:9" ht="30">
      <c r="A39" s="95">
        <v>4</v>
      </c>
      <c r="B39" s="337" t="s">
        <v>950</v>
      </c>
      <c r="C39" s="337" t="s">
        <v>773</v>
      </c>
      <c r="D39" s="541" t="s">
        <v>761</v>
      </c>
      <c r="E39" s="97" t="s">
        <v>567</v>
      </c>
      <c r="F39" s="98">
        <v>60034</v>
      </c>
      <c r="G39" s="98">
        <v>277129</v>
      </c>
      <c r="H39" s="339">
        <v>337163</v>
      </c>
      <c r="I39" s="469">
        <v>547233.6</v>
      </c>
    </row>
    <row r="40" spans="1:9">
      <c r="A40" s="95">
        <v>5</v>
      </c>
      <c r="B40" s="337" t="s">
        <v>950</v>
      </c>
      <c r="C40" s="337" t="s">
        <v>773</v>
      </c>
      <c r="D40" s="541" t="s">
        <v>779</v>
      </c>
      <c r="E40" s="97" t="s">
        <v>551</v>
      </c>
      <c r="F40" s="98">
        <v>95561</v>
      </c>
      <c r="G40" s="98">
        <v>205628</v>
      </c>
      <c r="H40" s="339">
        <v>301189</v>
      </c>
      <c r="I40" s="469">
        <v>941097.37</v>
      </c>
    </row>
    <row r="41" spans="1:9" ht="45">
      <c r="A41" s="95">
        <v>6</v>
      </c>
      <c r="B41" s="337" t="s">
        <v>950</v>
      </c>
      <c r="C41" s="337" t="s">
        <v>773</v>
      </c>
      <c r="D41" s="541" t="s">
        <v>768</v>
      </c>
      <c r="E41" s="97" t="s">
        <v>769</v>
      </c>
      <c r="F41" s="98">
        <v>56666</v>
      </c>
      <c r="G41" s="98">
        <v>240624</v>
      </c>
      <c r="H41" s="339">
        <v>297290</v>
      </c>
      <c r="I41" s="469">
        <v>590147.89</v>
      </c>
    </row>
    <row r="42" spans="1:9" ht="30">
      <c r="A42" s="95">
        <v>7</v>
      </c>
      <c r="B42" s="337" t="s">
        <v>950</v>
      </c>
      <c r="C42" s="337" t="s">
        <v>773</v>
      </c>
      <c r="D42" s="541" t="s">
        <v>777</v>
      </c>
      <c r="E42" s="97" t="s">
        <v>778</v>
      </c>
      <c r="F42" s="98">
        <v>81802</v>
      </c>
      <c r="G42" s="98">
        <v>192307</v>
      </c>
      <c r="H42" s="339">
        <v>274109</v>
      </c>
      <c r="I42" s="469">
        <v>1122260.1100000001</v>
      </c>
    </row>
    <row r="43" spans="1:9">
      <c r="A43" s="95">
        <v>8</v>
      </c>
      <c r="B43" s="337" t="s">
        <v>950</v>
      </c>
      <c r="C43" s="337" t="s">
        <v>773</v>
      </c>
      <c r="D43" s="541" t="s">
        <v>776</v>
      </c>
      <c r="E43" s="97" t="s">
        <v>566</v>
      </c>
      <c r="F43" s="98">
        <v>120841</v>
      </c>
      <c r="G43" s="98">
        <v>153258</v>
      </c>
      <c r="H43" s="339">
        <v>274099</v>
      </c>
      <c r="I43" s="469">
        <v>1322120.25</v>
      </c>
    </row>
    <row r="44" spans="1:9" ht="30">
      <c r="A44" s="95">
        <v>9</v>
      </c>
      <c r="B44" s="337" t="s">
        <v>950</v>
      </c>
      <c r="C44" s="337" t="s">
        <v>773</v>
      </c>
      <c r="D44" s="541" t="s">
        <v>762</v>
      </c>
      <c r="E44" s="97" t="s">
        <v>753</v>
      </c>
      <c r="F44" s="98">
        <v>105156</v>
      </c>
      <c r="G44" s="98">
        <v>168114</v>
      </c>
      <c r="H44" s="339">
        <v>273270</v>
      </c>
      <c r="I44" s="469">
        <v>1492302.76</v>
      </c>
    </row>
    <row r="45" spans="1:9" ht="30.75" thickBot="1">
      <c r="A45" s="96">
        <v>10</v>
      </c>
      <c r="B45" s="337" t="s">
        <v>950</v>
      </c>
      <c r="C45" s="338" t="s">
        <v>773</v>
      </c>
      <c r="D45" s="542" t="s">
        <v>780</v>
      </c>
      <c r="E45" s="100" t="s">
        <v>587</v>
      </c>
      <c r="F45" s="101">
        <v>111020</v>
      </c>
      <c r="G45" s="101">
        <v>128613</v>
      </c>
      <c r="H45" s="340">
        <v>239633</v>
      </c>
      <c r="I45" s="536">
        <v>920686.19</v>
      </c>
    </row>
    <row r="46" spans="1:9" ht="30">
      <c r="A46" s="95">
        <v>1</v>
      </c>
      <c r="B46" s="337" t="s">
        <v>948</v>
      </c>
      <c r="C46" s="337" t="s">
        <v>759</v>
      </c>
      <c r="D46" s="541" t="s">
        <v>781</v>
      </c>
      <c r="E46" s="97" t="s">
        <v>536</v>
      </c>
      <c r="F46" s="98">
        <v>498119</v>
      </c>
      <c r="G46" s="98">
        <v>1036667</v>
      </c>
      <c r="H46" s="339">
        <v>1534786</v>
      </c>
      <c r="I46" s="469">
        <v>5401583.5800000001</v>
      </c>
    </row>
    <row r="47" spans="1:9" ht="30">
      <c r="A47" s="95">
        <v>2</v>
      </c>
      <c r="B47" s="337" t="s">
        <v>948</v>
      </c>
      <c r="C47" s="337" t="s">
        <v>759</v>
      </c>
      <c r="D47" s="541" t="s">
        <v>762</v>
      </c>
      <c r="E47" s="97" t="s">
        <v>565</v>
      </c>
      <c r="F47" s="98">
        <v>335474</v>
      </c>
      <c r="G47" s="98">
        <v>974594</v>
      </c>
      <c r="H47" s="339">
        <v>1310068</v>
      </c>
      <c r="I47" s="469">
        <v>3337790.29</v>
      </c>
    </row>
    <row r="48" spans="1:9">
      <c r="A48" s="95">
        <v>3</v>
      </c>
      <c r="B48" s="337" t="s">
        <v>948</v>
      </c>
      <c r="C48" s="337" t="s">
        <v>759</v>
      </c>
      <c r="D48" s="541" t="s">
        <v>779</v>
      </c>
      <c r="E48" s="97" t="s">
        <v>551</v>
      </c>
      <c r="F48" s="98">
        <v>502421</v>
      </c>
      <c r="G48" s="98">
        <v>701654</v>
      </c>
      <c r="H48" s="339">
        <v>1204075</v>
      </c>
      <c r="I48" s="469">
        <v>5226351.08</v>
      </c>
    </row>
    <row r="49" spans="1:9" ht="30">
      <c r="A49" s="95">
        <v>4</v>
      </c>
      <c r="B49" s="337" t="s">
        <v>948</v>
      </c>
      <c r="C49" s="337" t="s">
        <v>759</v>
      </c>
      <c r="D49" s="541" t="s">
        <v>762</v>
      </c>
      <c r="E49" s="97" t="s">
        <v>564</v>
      </c>
      <c r="F49" s="98">
        <v>327672</v>
      </c>
      <c r="G49" s="98">
        <v>841698</v>
      </c>
      <c r="H49" s="339">
        <v>1169370</v>
      </c>
      <c r="I49" s="469">
        <v>3412263.95</v>
      </c>
    </row>
    <row r="50" spans="1:9">
      <c r="A50" s="95">
        <v>5</v>
      </c>
      <c r="B50" s="337" t="s">
        <v>948</v>
      </c>
      <c r="C50" s="337" t="s">
        <v>759</v>
      </c>
      <c r="D50" s="541" t="s">
        <v>779</v>
      </c>
      <c r="E50" s="97" t="s">
        <v>553</v>
      </c>
      <c r="F50" s="98">
        <v>416957</v>
      </c>
      <c r="G50" s="98">
        <v>564924</v>
      </c>
      <c r="H50" s="339">
        <v>981881</v>
      </c>
      <c r="I50" s="469">
        <v>5347861.6900000004</v>
      </c>
    </row>
    <row r="51" spans="1:9">
      <c r="A51" s="95">
        <v>6</v>
      </c>
      <c r="B51" s="337" t="s">
        <v>948</v>
      </c>
      <c r="C51" s="337" t="s">
        <v>759</v>
      </c>
      <c r="D51" s="541" t="s">
        <v>776</v>
      </c>
      <c r="E51" s="97" t="s">
        <v>573</v>
      </c>
      <c r="F51" s="98">
        <v>349866</v>
      </c>
      <c r="G51" s="98">
        <v>569800</v>
      </c>
      <c r="H51" s="339">
        <v>919666</v>
      </c>
      <c r="I51" s="469">
        <v>4273406.88</v>
      </c>
    </row>
    <row r="52" spans="1:9" ht="30">
      <c r="A52" s="95">
        <v>7</v>
      </c>
      <c r="B52" s="337" t="s">
        <v>948</v>
      </c>
      <c r="C52" s="337" t="s">
        <v>759</v>
      </c>
      <c r="D52" s="541" t="s">
        <v>781</v>
      </c>
      <c r="E52" s="97" t="s">
        <v>541</v>
      </c>
      <c r="F52" s="98">
        <v>354356</v>
      </c>
      <c r="G52" s="98">
        <v>542252</v>
      </c>
      <c r="H52" s="339">
        <v>896608</v>
      </c>
      <c r="I52" s="469">
        <v>3857951.95</v>
      </c>
    </row>
    <row r="53" spans="1:9">
      <c r="A53" s="95">
        <v>8</v>
      </c>
      <c r="B53" s="337" t="s">
        <v>948</v>
      </c>
      <c r="C53" s="337" t="s">
        <v>759</v>
      </c>
      <c r="D53" s="541" t="s">
        <v>782</v>
      </c>
      <c r="E53" s="97" t="s">
        <v>556</v>
      </c>
      <c r="F53" s="98">
        <v>235998</v>
      </c>
      <c r="G53" s="98">
        <v>550342</v>
      </c>
      <c r="H53" s="339">
        <v>786340</v>
      </c>
      <c r="I53" s="469">
        <v>2559002.62</v>
      </c>
    </row>
    <row r="54" spans="1:9">
      <c r="A54" s="95">
        <v>9</v>
      </c>
      <c r="B54" s="337" t="s">
        <v>948</v>
      </c>
      <c r="C54" s="337" t="s">
        <v>759</v>
      </c>
      <c r="D54" s="541" t="s">
        <v>783</v>
      </c>
      <c r="E54" s="97" t="s">
        <v>557</v>
      </c>
      <c r="F54" s="98">
        <v>296708</v>
      </c>
      <c r="G54" s="98">
        <v>434476</v>
      </c>
      <c r="H54" s="339">
        <v>731184</v>
      </c>
      <c r="I54" s="469">
        <v>3557801.01</v>
      </c>
    </row>
    <row r="55" spans="1:9" ht="30">
      <c r="A55" s="95">
        <v>10</v>
      </c>
      <c r="B55" s="337" t="s">
        <v>948</v>
      </c>
      <c r="C55" s="337" t="s">
        <v>759</v>
      </c>
      <c r="D55" s="541" t="s">
        <v>784</v>
      </c>
      <c r="E55" s="97" t="s">
        <v>785</v>
      </c>
      <c r="F55" s="98">
        <v>129421</v>
      </c>
      <c r="G55" s="98">
        <v>584126</v>
      </c>
      <c r="H55" s="339">
        <v>713547</v>
      </c>
      <c r="I55" s="469">
        <v>2295139.7000000002</v>
      </c>
    </row>
    <row r="56" spans="1:9" ht="30">
      <c r="A56" s="95">
        <v>1</v>
      </c>
      <c r="B56" s="337" t="s">
        <v>948</v>
      </c>
      <c r="C56" s="337" t="s">
        <v>773</v>
      </c>
      <c r="D56" s="541" t="s">
        <v>781</v>
      </c>
      <c r="E56" s="97" t="s">
        <v>536</v>
      </c>
      <c r="F56" s="98">
        <v>453997</v>
      </c>
      <c r="G56" s="98">
        <v>1740674</v>
      </c>
      <c r="H56" s="339">
        <v>2194671</v>
      </c>
      <c r="I56" s="469">
        <v>4901475.6900000004</v>
      </c>
    </row>
    <row r="57" spans="1:9" ht="30">
      <c r="A57" s="95">
        <v>2</v>
      </c>
      <c r="B57" s="337" t="s">
        <v>948</v>
      </c>
      <c r="C57" s="337" t="s">
        <v>773</v>
      </c>
      <c r="D57" s="541" t="s">
        <v>781</v>
      </c>
      <c r="E57" s="97" t="s">
        <v>541</v>
      </c>
      <c r="F57" s="98">
        <v>394566</v>
      </c>
      <c r="G57" s="98">
        <v>1007114</v>
      </c>
      <c r="H57" s="339">
        <v>1401680</v>
      </c>
      <c r="I57" s="469">
        <v>4281445.9400000004</v>
      </c>
    </row>
    <row r="58" spans="1:9">
      <c r="A58" s="95">
        <v>3</v>
      </c>
      <c r="B58" s="337" t="s">
        <v>948</v>
      </c>
      <c r="C58" s="337" t="s">
        <v>773</v>
      </c>
      <c r="D58" s="541" t="s">
        <v>779</v>
      </c>
      <c r="E58" s="97" t="s">
        <v>551</v>
      </c>
      <c r="F58" s="98">
        <v>367884</v>
      </c>
      <c r="G58" s="98">
        <v>673602</v>
      </c>
      <c r="H58" s="339">
        <v>1041486</v>
      </c>
      <c r="I58" s="469">
        <v>3799920.95</v>
      </c>
    </row>
    <row r="59" spans="1:9">
      <c r="A59" s="95">
        <v>4</v>
      </c>
      <c r="B59" s="337" t="s">
        <v>948</v>
      </c>
      <c r="C59" s="337" t="s">
        <v>773</v>
      </c>
      <c r="D59" s="541" t="s">
        <v>782</v>
      </c>
      <c r="E59" s="97" t="s">
        <v>556</v>
      </c>
      <c r="F59" s="98">
        <v>245703</v>
      </c>
      <c r="G59" s="98">
        <v>792117</v>
      </c>
      <c r="H59" s="339">
        <v>1037820</v>
      </c>
      <c r="I59" s="469">
        <v>2645852.61</v>
      </c>
    </row>
    <row r="60" spans="1:9">
      <c r="A60" s="95">
        <v>5</v>
      </c>
      <c r="B60" s="337" t="s">
        <v>948</v>
      </c>
      <c r="C60" s="337" t="s">
        <v>773</v>
      </c>
      <c r="D60" s="541" t="s">
        <v>783</v>
      </c>
      <c r="E60" s="97" t="s">
        <v>557</v>
      </c>
      <c r="F60" s="98">
        <v>270646</v>
      </c>
      <c r="G60" s="98">
        <v>562314</v>
      </c>
      <c r="H60" s="339">
        <v>832960</v>
      </c>
      <c r="I60" s="469">
        <v>3199809.35</v>
      </c>
    </row>
    <row r="61" spans="1:9">
      <c r="A61" s="95">
        <v>6</v>
      </c>
      <c r="B61" s="337" t="s">
        <v>948</v>
      </c>
      <c r="C61" s="337" t="s">
        <v>773</v>
      </c>
      <c r="D61" s="541" t="s">
        <v>779</v>
      </c>
      <c r="E61" s="97" t="s">
        <v>553</v>
      </c>
      <c r="F61" s="98">
        <v>262452</v>
      </c>
      <c r="G61" s="98">
        <v>545476</v>
      </c>
      <c r="H61" s="339">
        <v>807928</v>
      </c>
      <c r="I61" s="469">
        <v>3273696.76</v>
      </c>
    </row>
    <row r="62" spans="1:9" ht="30">
      <c r="A62" s="95">
        <v>7</v>
      </c>
      <c r="B62" s="337" t="s">
        <v>948</v>
      </c>
      <c r="C62" s="337" t="s">
        <v>773</v>
      </c>
      <c r="D62" s="541" t="s">
        <v>762</v>
      </c>
      <c r="E62" s="97" t="s">
        <v>565</v>
      </c>
      <c r="F62" s="98">
        <v>171879</v>
      </c>
      <c r="G62" s="98">
        <v>577251</v>
      </c>
      <c r="H62" s="339">
        <v>749130</v>
      </c>
      <c r="I62" s="469">
        <v>1731620.01</v>
      </c>
    </row>
    <row r="63" spans="1:9" ht="30">
      <c r="A63" s="95">
        <v>8</v>
      </c>
      <c r="B63" s="337" t="s">
        <v>948</v>
      </c>
      <c r="C63" s="337" t="s">
        <v>773</v>
      </c>
      <c r="D63" s="541" t="s">
        <v>786</v>
      </c>
      <c r="E63" s="97" t="s">
        <v>787</v>
      </c>
      <c r="F63" s="98">
        <v>120918</v>
      </c>
      <c r="G63" s="98">
        <v>498028</v>
      </c>
      <c r="H63" s="339">
        <v>618946</v>
      </c>
      <c r="I63" s="469">
        <v>1438505.88</v>
      </c>
    </row>
    <row r="64" spans="1:9" ht="30">
      <c r="A64" s="95">
        <v>9</v>
      </c>
      <c r="B64" s="337" t="s">
        <v>948</v>
      </c>
      <c r="C64" s="337" t="s">
        <v>773</v>
      </c>
      <c r="D64" s="541" t="s">
        <v>762</v>
      </c>
      <c r="E64" s="97" t="s">
        <v>564</v>
      </c>
      <c r="F64" s="98">
        <v>166222</v>
      </c>
      <c r="G64" s="98">
        <v>428025</v>
      </c>
      <c r="H64" s="339">
        <v>594247</v>
      </c>
      <c r="I64" s="469">
        <v>1754889.53</v>
      </c>
    </row>
    <row r="65" spans="1:9" ht="30">
      <c r="A65" s="95">
        <v>10</v>
      </c>
      <c r="B65" s="337" t="s">
        <v>948</v>
      </c>
      <c r="C65" s="337" t="s">
        <v>773</v>
      </c>
      <c r="D65" s="541" t="s">
        <v>788</v>
      </c>
      <c r="E65" s="97" t="s">
        <v>562</v>
      </c>
      <c r="F65" s="98">
        <v>95139</v>
      </c>
      <c r="G65" s="98">
        <v>484357</v>
      </c>
      <c r="H65" s="339">
        <v>579496</v>
      </c>
      <c r="I65" s="469">
        <v>957309.76</v>
      </c>
    </row>
    <row r="66" spans="1:9" ht="30">
      <c r="A66" s="95">
        <v>1</v>
      </c>
      <c r="B66" s="337" t="s">
        <v>949</v>
      </c>
      <c r="C66" s="337" t="s">
        <v>759</v>
      </c>
      <c r="D66" s="541" t="s">
        <v>781</v>
      </c>
      <c r="E66" s="97" t="s">
        <v>536</v>
      </c>
      <c r="F66" s="98">
        <v>4730788</v>
      </c>
      <c r="G66" s="98">
        <v>1609579</v>
      </c>
      <c r="H66" s="339">
        <v>6340367</v>
      </c>
      <c r="I66" s="469">
        <v>51687659.640000001</v>
      </c>
    </row>
    <row r="67" spans="1:9" ht="30">
      <c r="A67" s="95">
        <v>2</v>
      </c>
      <c r="B67" s="337" t="s">
        <v>949</v>
      </c>
      <c r="C67" s="337" t="s">
        <v>759</v>
      </c>
      <c r="D67" s="541" t="s">
        <v>781</v>
      </c>
      <c r="E67" s="97" t="s">
        <v>541</v>
      </c>
      <c r="F67" s="98">
        <v>3616258</v>
      </c>
      <c r="G67" s="98">
        <v>907379</v>
      </c>
      <c r="H67" s="339">
        <v>4523637</v>
      </c>
      <c r="I67" s="469">
        <v>38790866.060000002</v>
      </c>
    </row>
    <row r="68" spans="1:9">
      <c r="A68" s="95">
        <v>3</v>
      </c>
      <c r="B68" s="337" t="s">
        <v>949</v>
      </c>
      <c r="C68" s="337" t="s">
        <v>759</v>
      </c>
      <c r="D68" s="541" t="s">
        <v>779</v>
      </c>
      <c r="E68" s="97" t="s">
        <v>551</v>
      </c>
      <c r="F68" s="98">
        <v>3290408</v>
      </c>
      <c r="G68" s="98">
        <v>666418</v>
      </c>
      <c r="H68" s="339">
        <v>3956826</v>
      </c>
      <c r="I68" s="469">
        <v>35361269.68</v>
      </c>
    </row>
    <row r="69" spans="1:9">
      <c r="A69" s="95">
        <v>4</v>
      </c>
      <c r="B69" s="337" t="s">
        <v>949</v>
      </c>
      <c r="C69" s="337" t="s">
        <v>759</v>
      </c>
      <c r="D69" s="541" t="s">
        <v>779</v>
      </c>
      <c r="E69" s="97" t="s">
        <v>553</v>
      </c>
      <c r="F69" s="98">
        <v>2969910</v>
      </c>
      <c r="G69" s="98">
        <v>594097</v>
      </c>
      <c r="H69" s="339">
        <v>3564007</v>
      </c>
      <c r="I69" s="469">
        <v>38690776.600000001</v>
      </c>
    </row>
    <row r="70" spans="1:9">
      <c r="A70" s="95">
        <v>5</v>
      </c>
      <c r="B70" s="337" t="s">
        <v>949</v>
      </c>
      <c r="C70" s="337" t="s">
        <v>759</v>
      </c>
      <c r="D70" s="541" t="s">
        <v>782</v>
      </c>
      <c r="E70" s="97" t="s">
        <v>556</v>
      </c>
      <c r="F70" s="98">
        <v>1826635</v>
      </c>
      <c r="G70" s="98">
        <v>557251</v>
      </c>
      <c r="H70" s="339">
        <v>2383886</v>
      </c>
      <c r="I70" s="469">
        <v>19861310.350000001</v>
      </c>
    </row>
    <row r="71" spans="1:9" ht="30">
      <c r="A71" s="95">
        <v>6</v>
      </c>
      <c r="B71" s="337" t="s">
        <v>949</v>
      </c>
      <c r="C71" s="337" t="s">
        <v>759</v>
      </c>
      <c r="D71" s="541" t="s">
        <v>789</v>
      </c>
      <c r="E71" s="97" t="s">
        <v>558</v>
      </c>
      <c r="F71" s="98">
        <v>1644386</v>
      </c>
      <c r="G71" s="98">
        <v>391216</v>
      </c>
      <c r="H71" s="339">
        <v>2035602</v>
      </c>
      <c r="I71" s="469">
        <v>16451790.720000001</v>
      </c>
    </row>
    <row r="72" spans="1:9" ht="30">
      <c r="A72" s="95">
        <v>7</v>
      </c>
      <c r="B72" s="337" t="s">
        <v>949</v>
      </c>
      <c r="C72" s="337" t="s">
        <v>759</v>
      </c>
      <c r="D72" s="541" t="s">
        <v>788</v>
      </c>
      <c r="E72" s="97" t="s">
        <v>561</v>
      </c>
      <c r="F72" s="98">
        <v>1524400</v>
      </c>
      <c r="G72" s="98">
        <v>404048</v>
      </c>
      <c r="H72" s="339">
        <v>1928448</v>
      </c>
      <c r="I72" s="469">
        <v>16053198.84</v>
      </c>
    </row>
    <row r="73" spans="1:9" ht="30">
      <c r="A73" s="95">
        <v>8</v>
      </c>
      <c r="B73" s="337" t="s">
        <v>949</v>
      </c>
      <c r="C73" s="337" t="s">
        <v>759</v>
      </c>
      <c r="D73" s="541" t="s">
        <v>788</v>
      </c>
      <c r="E73" s="97" t="s">
        <v>562</v>
      </c>
      <c r="F73" s="98">
        <v>1378638</v>
      </c>
      <c r="G73" s="98">
        <v>449516</v>
      </c>
      <c r="H73" s="339">
        <v>1828154</v>
      </c>
      <c r="I73" s="469">
        <v>14680940.810000001</v>
      </c>
    </row>
    <row r="74" spans="1:9" ht="30">
      <c r="A74" s="95">
        <v>9</v>
      </c>
      <c r="B74" s="337" t="s">
        <v>949</v>
      </c>
      <c r="C74" s="337" t="s">
        <v>759</v>
      </c>
      <c r="D74" s="541" t="s">
        <v>788</v>
      </c>
      <c r="E74" s="97" t="s">
        <v>563</v>
      </c>
      <c r="F74" s="98">
        <v>1371131</v>
      </c>
      <c r="G74" s="98">
        <v>418859</v>
      </c>
      <c r="H74" s="339">
        <v>1789990</v>
      </c>
      <c r="I74" s="469">
        <v>14670215.58</v>
      </c>
    </row>
    <row r="75" spans="1:9">
      <c r="A75" s="95">
        <v>10</v>
      </c>
      <c r="B75" s="337" t="s">
        <v>949</v>
      </c>
      <c r="C75" s="337" t="s">
        <v>759</v>
      </c>
      <c r="D75" s="541" t="s">
        <v>783</v>
      </c>
      <c r="E75" s="97" t="s">
        <v>557</v>
      </c>
      <c r="F75" s="98">
        <v>1392035</v>
      </c>
      <c r="G75" s="98">
        <v>343304</v>
      </c>
      <c r="H75" s="339">
        <v>1735339</v>
      </c>
      <c r="I75" s="469">
        <v>17148493.309999999</v>
      </c>
    </row>
    <row r="76" spans="1:9" ht="30">
      <c r="A76" s="95">
        <v>1</v>
      </c>
      <c r="B76" s="337" t="s">
        <v>949</v>
      </c>
      <c r="C76" s="337" t="s">
        <v>773</v>
      </c>
      <c r="D76" s="541" t="s">
        <v>781</v>
      </c>
      <c r="E76" s="97" t="s">
        <v>536</v>
      </c>
      <c r="F76" s="98">
        <v>3932941</v>
      </c>
      <c r="G76" s="98">
        <v>2164735</v>
      </c>
      <c r="H76" s="339">
        <v>6097676</v>
      </c>
      <c r="I76" s="469">
        <v>44279334.189999998</v>
      </c>
    </row>
    <row r="77" spans="1:9" ht="30">
      <c r="A77" s="95">
        <v>2</v>
      </c>
      <c r="B77" s="337" t="s">
        <v>949</v>
      </c>
      <c r="C77" s="337" t="s">
        <v>773</v>
      </c>
      <c r="D77" s="541" t="s">
        <v>781</v>
      </c>
      <c r="E77" s="97" t="s">
        <v>541</v>
      </c>
      <c r="F77" s="98">
        <v>3658956</v>
      </c>
      <c r="G77" s="98">
        <v>1449335</v>
      </c>
      <c r="H77" s="339">
        <v>5108291</v>
      </c>
      <c r="I77" s="469">
        <v>40548216.880000003</v>
      </c>
    </row>
    <row r="78" spans="1:9">
      <c r="A78" s="95">
        <v>3</v>
      </c>
      <c r="B78" s="337" t="s">
        <v>949</v>
      </c>
      <c r="C78" s="337" t="s">
        <v>773</v>
      </c>
      <c r="D78" s="541" t="s">
        <v>779</v>
      </c>
      <c r="E78" s="97" t="s">
        <v>551</v>
      </c>
      <c r="F78" s="98">
        <v>2526357</v>
      </c>
      <c r="G78" s="98">
        <v>731495</v>
      </c>
      <c r="H78" s="339">
        <v>3257852</v>
      </c>
      <c r="I78" s="469">
        <v>27528867.289999999</v>
      </c>
    </row>
    <row r="79" spans="1:9">
      <c r="A79" s="95">
        <v>4</v>
      </c>
      <c r="B79" s="337" t="s">
        <v>949</v>
      </c>
      <c r="C79" s="337" t="s">
        <v>773</v>
      </c>
      <c r="D79" s="541" t="s">
        <v>782</v>
      </c>
      <c r="E79" s="97" t="s">
        <v>556</v>
      </c>
      <c r="F79" s="98">
        <v>1817242</v>
      </c>
      <c r="G79" s="98">
        <v>852078</v>
      </c>
      <c r="H79" s="339">
        <v>2669320</v>
      </c>
      <c r="I79" s="469">
        <v>19973365.800000001</v>
      </c>
    </row>
    <row r="80" spans="1:9">
      <c r="A80" s="95">
        <v>5</v>
      </c>
      <c r="B80" s="337" t="s">
        <v>949</v>
      </c>
      <c r="C80" s="337" t="s">
        <v>773</v>
      </c>
      <c r="D80" s="541" t="s">
        <v>779</v>
      </c>
      <c r="E80" s="97" t="s">
        <v>553</v>
      </c>
      <c r="F80" s="98">
        <v>1821487</v>
      </c>
      <c r="G80" s="98">
        <v>567973</v>
      </c>
      <c r="H80" s="339">
        <v>2389460</v>
      </c>
      <c r="I80" s="469">
        <v>23877349.300000001</v>
      </c>
    </row>
    <row r="81" spans="1:9">
      <c r="A81" s="95">
        <v>6</v>
      </c>
      <c r="B81" s="337" t="s">
        <v>949</v>
      </c>
      <c r="C81" s="337" t="s">
        <v>773</v>
      </c>
      <c r="D81" s="541" t="s">
        <v>783</v>
      </c>
      <c r="E81" s="97" t="s">
        <v>557</v>
      </c>
      <c r="F81" s="98">
        <v>1557340</v>
      </c>
      <c r="G81" s="98">
        <v>605682</v>
      </c>
      <c r="H81" s="339">
        <v>2163022</v>
      </c>
      <c r="I81" s="469">
        <v>19303141.719999999</v>
      </c>
    </row>
    <row r="82" spans="1:9" ht="30">
      <c r="A82" s="95">
        <v>7</v>
      </c>
      <c r="B82" s="337" t="s">
        <v>949</v>
      </c>
      <c r="C82" s="337" t="s">
        <v>773</v>
      </c>
      <c r="D82" s="541" t="s">
        <v>790</v>
      </c>
      <c r="E82" s="97" t="s">
        <v>688</v>
      </c>
      <c r="F82" s="98">
        <v>1687998</v>
      </c>
      <c r="G82" s="98">
        <v>179797</v>
      </c>
      <c r="H82" s="339">
        <v>1867795</v>
      </c>
      <c r="I82" s="469">
        <v>40854762.93</v>
      </c>
    </row>
    <row r="83" spans="1:9" ht="30">
      <c r="A83" s="95">
        <v>8</v>
      </c>
      <c r="B83" s="337" t="s">
        <v>949</v>
      </c>
      <c r="C83" s="337" t="s">
        <v>773</v>
      </c>
      <c r="D83" s="541" t="s">
        <v>789</v>
      </c>
      <c r="E83" s="97" t="s">
        <v>558</v>
      </c>
      <c r="F83" s="98">
        <v>1293577</v>
      </c>
      <c r="G83" s="98">
        <v>537447</v>
      </c>
      <c r="H83" s="339">
        <v>1831024</v>
      </c>
      <c r="I83" s="469">
        <v>13188564.550000001</v>
      </c>
    </row>
    <row r="84" spans="1:9">
      <c r="A84" s="95">
        <v>9</v>
      </c>
      <c r="B84" s="337" t="s">
        <v>949</v>
      </c>
      <c r="C84" s="337" t="s">
        <v>773</v>
      </c>
      <c r="D84" s="541" t="s">
        <v>791</v>
      </c>
      <c r="E84" s="97" t="s">
        <v>513</v>
      </c>
      <c r="F84" s="98">
        <v>1766490</v>
      </c>
      <c r="G84" s="98">
        <v>264</v>
      </c>
      <c r="H84" s="339">
        <v>1766754</v>
      </c>
      <c r="I84" s="469">
        <v>145041272.28</v>
      </c>
    </row>
    <row r="85" spans="1:9" ht="30.75" thickBot="1">
      <c r="A85" s="96">
        <v>10</v>
      </c>
      <c r="B85" s="337" t="s">
        <v>949</v>
      </c>
      <c r="C85" s="338" t="s">
        <v>773</v>
      </c>
      <c r="D85" s="542" t="s">
        <v>788</v>
      </c>
      <c r="E85" s="100" t="s">
        <v>562</v>
      </c>
      <c r="F85" s="101">
        <v>954719</v>
      </c>
      <c r="G85" s="101">
        <v>537512</v>
      </c>
      <c r="H85" s="340">
        <v>1492231</v>
      </c>
      <c r="I85" s="536">
        <v>10274125.279999999</v>
      </c>
    </row>
  </sheetData>
  <phoneticPr fontId="28" type="noConversion"/>
  <pageMargins left="0.70866141732283472" right="0.70866141732283472" top="0.74803149606299213" bottom="0.35433070866141736" header="0.31496062992125984" footer="0.31496062992125984"/>
  <pageSetup paperSize="9" scale="52" orientation="portrait" verticalDpi="1200" r:id="rId1"/>
  <headerFooter>
    <oddHeader>&amp;CPBS Expenditure and Prescriptions 2022-23</oddHeader>
    <oddFooter>&amp;CPage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D4B16-6800-4FAC-92D3-11E85DEB8E2D}">
  <sheetPr>
    <tabColor rgb="FF92D050"/>
    <pageSetUpPr fitToPage="1"/>
  </sheetPr>
  <dimension ref="A34:F46"/>
  <sheetViews>
    <sheetView showGridLines="0" zoomScaleNormal="100" workbookViewId="0">
      <selection activeCell="M25" sqref="M25"/>
    </sheetView>
  </sheetViews>
  <sheetFormatPr defaultColWidth="9.140625" defaultRowHeight="15"/>
  <cols>
    <col min="1" max="1" width="11.140625" style="3" customWidth="1"/>
    <col min="2" max="2" width="15.42578125" style="3" bestFit="1" customWidth="1"/>
    <col min="3" max="3" width="19.42578125" style="3" customWidth="1"/>
    <col min="4" max="4" width="18.140625" style="3" bestFit="1" customWidth="1"/>
    <col min="5" max="5" width="16.7109375" style="3" customWidth="1"/>
    <col min="6" max="6" width="16.7109375" style="11" customWidth="1"/>
    <col min="7" max="16384" width="9.140625" style="3"/>
  </cols>
  <sheetData>
    <row r="34" spans="1:6" ht="15.75" thickBot="1">
      <c r="A34" s="3" t="s">
        <v>951</v>
      </c>
    </row>
    <row r="35" spans="1:6">
      <c r="A35" s="534" t="s">
        <v>459</v>
      </c>
      <c r="B35" s="59" t="s">
        <v>460</v>
      </c>
      <c r="C35" s="468" t="s">
        <v>29</v>
      </c>
      <c r="F35" s="3"/>
    </row>
    <row r="36" spans="1:6">
      <c r="A36" s="535" t="s">
        <v>946</v>
      </c>
      <c r="B36" s="543" t="s">
        <v>759</v>
      </c>
      <c r="C36" s="469">
        <v>301978575.36000001</v>
      </c>
      <c r="F36" s="3"/>
    </row>
    <row r="37" spans="1:6">
      <c r="A37" s="535" t="s">
        <v>946</v>
      </c>
      <c r="B37" s="543" t="s">
        <v>773</v>
      </c>
      <c r="C37" s="469">
        <v>377753570.81999999</v>
      </c>
      <c r="F37" s="3"/>
    </row>
    <row r="38" spans="1:6">
      <c r="A38" s="535" t="s">
        <v>947</v>
      </c>
      <c r="B38" s="543" t="s">
        <v>759</v>
      </c>
      <c r="C38" s="469">
        <v>1200990807.9200001</v>
      </c>
      <c r="F38" s="3"/>
    </row>
    <row r="39" spans="1:6">
      <c r="A39" s="535" t="s">
        <v>947</v>
      </c>
      <c r="B39" s="543" t="s">
        <v>773</v>
      </c>
      <c r="C39" s="469">
        <v>968482183.83000004</v>
      </c>
      <c r="F39" s="3"/>
    </row>
    <row r="40" spans="1:6">
      <c r="A40" s="535" t="s">
        <v>948</v>
      </c>
      <c r="B40" s="543" t="s">
        <v>759</v>
      </c>
      <c r="C40" s="469">
        <v>2018471227.28</v>
      </c>
      <c r="F40" s="3"/>
    </row>
    <row r="41" spans="1:6">
      <c r="A41" s="535" t="s">
        <v>948</v>
      </c>
      <c r="B41" s="543" t="s">
        <v>773</v>
      </c>
      <c r="C41" s="469">
        <v>1719206260.3499999</v>
      </c>
      <c r="F41" s="3"/>
    </row>
    <row r="42" spans="1:6">
      <c r="A42" s="535" t="s">
        <v>949</v>
      </c>
      <c r="B42" s="543" t="s">
        <v>759</v>
      </c>
      <c r="C42" s="469">
        <v>4950959946.4899998</v>
      </c>
      <c r="F42" s="3"/>
    </row>
    <row r="43" spans="1:6" ht="15.75" thickBot="1">
      <c r="A43" s="551" t="s">
        <v>949</v>
      </c>
      <c r="B43" s="552" t="s">
        <v>773</v>
      </c>
      <c r="C43" s="536">
        <v>5049722298.9899998</v>
      </c>
      <c r="F43" s="3"/>
    </row>
    <row r="44" spans="1:6">
      <c r="A44" s="502" t="s">
        <v>502</v>
      </c>
      <c r="D44" s="553"/>
      <c r="E44" s="554"/>
      <c r="F44" s="555"/>
    </row>
    <row r="45" spans="1:6">
      <c r="A45" s="3" t="s">
        <v>504</v>
      </c>
    </row>
    <row r="46" spans="1:6">
      <c r="A46" s="3" t="s">
        <v>505</v>
      </c>
    </row>
  </sheetData>
  <pageMargins left="0.70866141732283472" right="0.70866141732283472" top="0.74803149606299213" bottom="0.35433070866141736" header="0.31496062992125984" footer="0.31496062992125984"/>
  <pageSetup paperSize="9" scale="81" orientation="portrait" verticalDpi="1200" r:id="rId1"/>
  <headerFooter>
    <oddHeader>&amp;CPBS Expenditure and Prescriptions 2022-23</oddHeader>
    <oddFooter>&amp;CPage 15</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C3C5-DBCC-483D-BD7E-16277114E33F}">
  <sheetPr>
    <tabColor rgb="FF92D050"/>
  </sheetPr>
  <dimension ref="A33:F45"/>
  <sheetViews>
    <sheetView workbookViewId="0">
      <selection activeCell="D36" sqref="D36"/>
    </sheetView>
  </sheetViews>
  <sheetFormatPr defaultRowHeight="15"/>
  <cols>
    <col min="1" max="1" width="16.5703125" customWidth="1"/>
    <col min="2" max="2" width="16.140625" customWidth="1"/>
    <col min="3" max="3" width="16.85546875" customWidth="1"/>
    <col min="4" max="4" width="20.7109375" customWidth="1"/>
    <col min="5" max="5" width="25.85546875" customWidth="1"/>
    <col min="6" max="6" width="18.42578125" customWidth="1"/>
    <col min="7" max="7" width="23.42578125" customWidth="1"/>
  </cols>
  <sheetData>
    <row r="33" spans="1:6" s="3" customFormat="1" ht="15.75" thickBot="1">
      <c r="A33" s="3" t="s">
        <v>951</v>
      </c>
    </row>
    <row r="34" spans="1:6" s="3" customFormat="1" ht="30">
      <c r="A34" s="580" t="s">
        <v>459</v>
      </c>
      <c r="B34" s="59" t="s">
        <v>460</v>
      </c>
      <c r="C34" s="59" t="s">
        <v>40</v>
      </c>
      <c r="D34" s="59" t="s">
        <v>41</v>
      </c>
      <c r="E34" s="59" t="s">
        <v>50</v>
      </c>
    </row>
    <row r="35" spans="1:6" s="3" customFormat="1">
      <c r="A35" s="535" t="s">
        <v>946</v>
      </c>
      <c r="B35" s="543" t="s">
        <v>759</v>
      </c>
      <c r="C35" s="98">
        <v>2368374</v>
      </c>
      <c r="D35" s="98">
        <v>3157591</v>
      </c>
      <c r="E35" s="339">
        <v>5525965</v>
      </c>
    </row>
    <row r="36" spans="1:6" s="3" customFormat="1">
      <c r="A36" s="535" t="s">
        <v>946</v>
      </c>
      <c r="B36" s="543" t="s">
        <v>773</v>
      </c>
      <c r="C36" s="98">
        <v>3409402</v>
      </c>
      <c r="D36" s="98">
        <v>3094875</v>
      </c>
      <c r="E36" s="339">
        <v>6504277</v>
      </c>
    </row>
    <row r="37" spans="1:6" s="3" customFormat="1">
      <c r="A37" s="535" t="s">
        <v>947</v>
      </c>
      <c r="B37" s="543" t="s">
        <v>759</v>
      </c>
      <c r="C37" s="98">
        <v>8971583</v>
      </c>
      <c r="D37" s="98">
        <v>11738459</v>
      </c>
      <c r="E37" s="339">
        <v>20710042</v>
      </c>
    </row>
    <row r="38" spans="1:6" s="3" customFormat="1">
      <c r="A38" s="535" t="s">
        <v>947</v>
      </c>
      <c r="B38" s="543" t="s">
        <v>773</v>
      </c>
      <c r="C38" s="98">
        <v>5582020</v>
      </c>
      <c r="D38" s="98">
        <v>7093351</v>
      </c>
      <c r="E38" s="339">
        <v>12675371</v>
      </c>
    </row>
    <row r="39" spans="1:6" s="3" customFormat="1">
      <c r="A39" s="535" t="s">
        <v>948</v>
      </c>
      <c r="B39" s="543" t="s">
        <v>759</v>
      </c>
      <c r="C39" s="98">
        <v>19067073</v>
      </c>
      <c r="D39" s="98">
        <v>21195640</v>
      </c>
      <c r="E39" s="339">
        <v>40262713</v>
      </c>
    </row>
    <row r="40" spans="1:6" s="3" customFormat="1">
      <c r="A40" s="535" t="s">
        <v>948</v>
      </c>
      <c r="B40" s="543" t="s">
        <v>773</v>
      </c>
      <c r="C40" s="98">
        <v>14998217</v>
      </c>
      <c r="D40" s="98">
        <v>19768362</v>
      </c>
      <c r="E40" s="339">
        <v>34766579</v>
      </c>
    </row>
    <row r="41" spans="1:6" s="3" customFormat="1">
      <c r="A41" s="535" t="s">
        <v>949</v>
      </c>
      <c r="B41" s="543" t="s">
        <v>759</v>
      </c>
      <c r="C41" s="98">
        <v>92169365</v>
      </c>
      <c r="D41" s="98">
        <v>17872859</v>
      </c>
      <c r="E41" s="339">
        <v>110042224</v>
      </c>
    </row>
    <row r="42" spans="1:6" s="3" customFormat="1" ht="15.75" thickBot="1">
      <c r="A42" s="551" t="s">
        <v>949</v>
      </c>
      <c r="B42" s="552" t="s">
        <v>773</v>
      </c>
      <c r="C42" s="101">
        <v>75689654</v>
      </c>
      <c r="D42" s="101">
        <v>21000348</v>
      </c>
      <c r="E42" s="340">
        <v>96690002</v>
      </c>
    </row>
    <row r="43" spans="1:6" s="3" customFormat="1">
      <c r="A43" s="502" t="s">
        <v>502</v>
      </c>
      <c r="D43" s="553"/>
      <c r="E43" s="554"/>
      <c r="F43" s="555"/>
    </row>
    <row r="44" spans="1:6" s="3" customFormat="1">
      <c r="A44" s="3" t="s">
        <v>504</v>
      </c>
      <c r="F44" s="11"/>
    </row>
    <row r="45" spans="1:6" s="3" customFormat="1">
      <c r="A45" s="3" t="s">
        <v>505</v>
      </c>
      <c r="F45" s="11"/>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123A4-2E55-498F-AE47-8594B7EE3CB3}">
  <sheetPr>
    <tabColor rgb="FF92D050"/>
  </sheetPr>
  <dimension ref="A1"/>
  <sheetViews>
    <sheetView workbookViewId="0">
      <selection activeCell="V18" sqref="V18"/>
    </sheetView>
  </sheetViews>
  <sheetFormatPr defaultRowHeight="15"/>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32A04-BCFA-4886-8D4D-94DACC986439}">
  <sheetPr>
    <tabColor rgb="FF92D050"/>
    <pageSetUpPr fitToPage="1"/>
  </sheetPr>
  <dimension ref="A1:F35"/>
  <sheetViews>
    <sheetView showGridLines="0" zoomScaleNormal="100" workbookViewId="0">
      <selection activeCell="J9" sqref="J9"/>
    </sheetView>
  </sheetViews>
  <sheetFormatPr defaultColWidth="9.140625" defaultRowHeight="15"/>
  <cols>
    <col min="1" max="1" width="11.140625" style="3" customWidth="1"/>
    <col min="2" max="2" width="21.140625" style="3" customWidth="1"/>
    <col min="3" max="3" width="19.42578125" style="3" customWidth="1"/>
    <col min="4" max="4" width="18.140625" style="3" bestFit="1" customWidth="1"/>
    <col min="5" max="5" width="16.7109375" style="3" customWidth="1"/>
    <col min="6" max="6" width="16.7109375" style="11" customWidth="1"/>
    <col min="7" max="16384" width="9.140625" style="3"/>
  </cols>
  <sheetData>
    <row r="1" spans="1:6">
      <c r="B1" s="554"/>
      <c r="C1" s="556"/>
      <c r="F1" s="3"/>
    </row>
    <row r="2" spans="1:6">
      <c r="A2" s="1" t="s">
        <v>972</v>
      </c>
      <c r="F2" s="3"/>
    </row>
    <row r="3" spans="1:6" ht="15.75" thickBot="1">
      <c r="A3" t="s">
        <v>313</v>
      </c>
      <c r="F3" s="3"/>
    </row>
    <row r="4" spans="1:6" ht="30">
      <c r="A4" s="87" t="s">
        <v>47</v>
      </c>
      <c r="B4" s="88" t="s">
        <v>48</v>
      </c>
      <c r="C4" s="58" t="s">
        <v>21</v>
      </c>
      <c r="D4" s="461" t="s">
        <v>29</v>
      </c>
      <c r="E4" s="59" t="s">
        <v>43</v>
      </c>
      <c r="F4" s="557" t="s">
        <v>34</v>
      </c>
    </row>
    <row r="5" spans="1:6">
      <c r="A5" s="89">
        <v>1</v>
      </c>
      <c r="B5" s="90" t="s">
        <v>506</v>
      </c>
      <c r="C5" s="32">
        <v>58553</v>
      </c>
      <c r="D5" s="451">
        <v>64052743.100000001</v>
      </c>
      <c r="E5" s="445">
        <v>423064.2</v>
      </c>
      <c r="F5" s="457">
        <v>64475807.299999997</v>
      </c>
    </row>
    <row r="6" spans="1:6">
      <c r="A6" s="89">
        <v>2</v>
      </c>
      <c r="B6" s="90" t="s">
        <v>513</v>
      </c>
      <c r="C6" s="32">
        <v>227650</v>
      </c>
      <c r="D6" s="451">
        <v>19487827.09</v>
      </c>
      <c r="E6" s="445">
        <v>1512210.7</v>
      </c>
      <c r="F6" s="457">
        <v>21000037.789999999</v>
      </c>
    </row>
    <row r="7" spans="1:6">
      <c r="A7" s="89">
        <v>3</v>
      </c>
      <c r="B7" s="90" t="s">
        <v>515</v>
      </c>
      <c r="C7" s="32">
        <v>59079</v>
      </c>
      <c r="D7" s="451">
        <v>14562300.449999999</v>
      </c>
      <c r="E7" s="445">
        <v>434994.9</v>
      </c>
      <c r="F7" s="457">
        <v>14997295.35</v>
      </c>
    </row>
    <row r="8" spans="1:6">
      <c r="A8" s="89">
        <v>4</v>
      </c>
      <c r="B8" s="90" t="s">
        <v>792</v>
      </c>
      <c r="C8" s="32">
        <v>397947</v>
      </c>
      <c r="D8" s="451">
        <v>11581697.380000001</v>
      </c>
      <c r="E8" s="445">
        <v>1598093.5</v>
      </c>
      <c r="F8" s="457">
        <v>13179790.880000001</v>
      </c>
    </row>
    <row r="9" spans="1:6" ht="30">
      <c r="A9" s="89">
        <v>5</v>
      </c>
      <c r="B9" s="90" t="s">
        <v>793</v>
      </c>
      <c r="C9" s="32">
        <v>53723</v>
      </c>
      <c r="D9" s="451">
        <v>9998728.5800000001</v>
      </c>
      <c r="E9" s="445">
        <v>278754.5</v>
      </c>
      <c r="F9" s="457">
        <v>10277483.08</v>
      </c>
    </row>
    <row r="10" spans="1:6">
      <c r="A10" s="89">
        <v>6</v>
      </c>
      <c r="B10" s="90" t="s">
        <v>526</v>
      </c>
      <c r="C10" s="32">
        <v>101587</v>
      </c>
      <c r="D10" s="451">
        <v>6070594.5999999996</v>
      </c>
      <c r="E10" s="445">
        <v>653548.19999999995</v>
      </c>
      <c r="F10" s="457">
        <v>6724142.7999999998</v>
      </c>
    </row>
    <row r="11" spans="1:6" ht="30">
      <c r="A11" s="89">
        <v>7</v>
      </c>
      <c r="B11" s="90" t="s">
        <v>512</v>
      </c>
      <c r="C11" s="32">
        <v>5051</v>
      </c>
      <c r="D11" s="451">
        <v>5583339.6900000004</v>
      </c>
      <c r="E11" s="445">
        <v>43423.8</v>
      </c>
      <c r="F11" s="457">
        <v>5626763.4900000002</v>
      </c>
    </row>
    <row r="12" spans="1:6">
      <c r="A12" s="89">
        <v>8</v>
      </c>
      <c r="B12" s="90" t="s">
        <v>551</v>
      </c>
      <c r="C12" s="32">
        <v>492992</v>
      </c>
      <c r="D12" s="451">
        <v>5497991.4699999997</v>
      </c>
      <c r="E12" s="445">
        <v>1965543</v>
      </c>
      <c r="F12" s="457">
        <v>7463534.4699999997</v>
      </c>
    </row>
    <row r="13" spans="1:6" ht="75">
      <c r="A13" s="89">
        <v>9</v>
      </c>
      <c r="B13" s="90" t="s">
        <v>794</v>
      </c>
      <c r="C13" s="32">
        <v>343583</v>
      </c>
      <c r="D13" s="451">
        <v>5033089.55</v>
      </c>
      <c r="E13" s="445">
        <v>1258442.8999999999</v>
      </c>
      <c r="F13" s="457">
        <v>6291532.4500000002</v>
      </c>
    </row>
    <row r="14" spans="1:6" ht="30.75" thickBot="1">
      <c r="A14" s="91">
        <v>10</v>
      </c>
      <c r="B14" s="92" t="s">
        <v>595</v>
      </c>
      <c r="C14" s="38">
        <v>161034</v>
      </c>
      <c r="D14" s="447">
        <v>5023432.4000000004</v>
      </c>
      <c r="E14" s="462">
        <v>643737.5</v>
      </c>
      <c r="F14" s="558">
        <v>5667169.9000000004</v>
      </c>
    </row>
    <row r="16" spans="1:6">
      <c r="A16" s="183" t="s">
        <v>301</v>
      </c>
    </row>
    <row r="17" spans="1:6">
      <c r="A17" s="183" t="s">
        <v>147</v>
      </c>
    </row>
    <row r="19" spans="1:6">
      <c r="B19" s="554"/>
      <c r="C19" s="556"/>
      <c r="F19" s="3"/>
    </row>
    <row r="20" spans="1:6">
      <c r="A20" s="1" t="s">
        <v>973</v>
      </c>
      <c r="F20" s="3"/>
    </row>
    <row r="21" spans="1:6" ht="15.75" thickBot="1">
      <c r="A21" t="s">
        <v>313</v>
      </c>
      <c r="F21" s="3"/>
    </row>
    <row r="22" spans="1:6" ht="30">
      <c r="A22" s="87" t="s">
        <v>47</v>
      </c>
      <c r="B22" s="88" t="s">
        <v>48</v>
      </c>
      <c r="C22" s="58" t="s">
        <v>21</v>
      </c>
      <c r="D22" s="461" t="s">
        <v>29</v>
      </c>
      <c r="E22" s="59" t="s">
        <v>43</v>
      </c>
      <c r="F22" s="557" t="s">
        <v>34</v>
      </c>
    </row>
    <row r="23" spans="1:6">
      <c r="A23" s="89">
        <v>1</v>
      </c>
      <c r="B23" s="90" t="s">
        <v>551</v>
      </c>
      <c r="C23" s="32">
        <v>492992</v>
      </c>
      <c r="D23" s="451">
        <v>5497991.4699999997</v>
      </c>
      <c r="E23" s="445">
        <v>1965543</v>
      </c>
      <c r="F23" s="457">
        <v>7463534.4699999997</v>
      </c>
    </row>
    <row r="24" spans="1:6">
      <c r="A24" s="89">
        <v>2</v>
      </c>
      <c r="B24" s="90" t="s">
        <v>792</v>
      </c>
      <c r="C24" s="32">
        <v>397947</v>
      </c>
      <c r="D24" s="451">
        <v>11581697.380000001</v>
      </c>
      <c r="E24" s="445">
        <v>1598093.5</v>
      </c>
      <c r="F24" s="457">
        <v>13179790.880000001</v>
      </c>
    </row>
    <row r="25" spans="1:6" ht="75">
      <c r="A25" s="89">
        <v>3</v>
      </c>
      <c r="B25" s="90" t="s">
        <v>794</v>
      </c>
      <c r="C25" s="32">
        <v>343583</v>
      </c>
      <c r="D25" s="451">
        <v>5033089.55</v>
      </c>
      <c r="E25" s="445">
        <v>1258442.8999999999</v>
      </c>
      <c r="F25" s="457">
        <v>6291532.4500000002</v>
      </c>
    </row>
    <row r="26" spans="1:6">
      <c r="A26" s="89">
        <v>4</v>
      </c>
      <c r="B26" s="90" t="s">
        <v>577</v>
      </c>
      <c r="C26" s="32">
        <v>329841</v>
      </c>
      <c r="D26" s="451">
        <v>4104246.35</v>
      </c>
      <c r="E26" s="445">
        <v>1107622.3999999999</v>
      </c>
      <c r="F26" s="457">
        <v>5211868.75</v>
      </c>
    </row>
    <row r="27" spans="1:6">
      <c r="A27" s="89">
        <v>5</v>
      </c>
      <c r="B27" s="90" t="s">
        <v>566</v>
      </c>
      <c r="C27" s="32">
        <v>291683</v>
      </c>
      <c r="D27" s="451">
        <v>3169837.58</v>
      </c>
      <c r="E27" s="445">
        <v>1040734</v>
      </c>
      <c r="F27" s="457">
        <v>4210571.58</v>
      </c>
    </row>
    <row r="28" spans="1:6">
      <c r="A28" s="89">
        <v>6</v>
      </c>
      <c r="B28" s="90" t="s">
        <v>541</v>
      </c>
      <c r="C28" s="32">
        <v>289106</v>
      </c>
      <c r="D28" s="451">
        <v>3099035.42</v>
      </c>
      <c r="E28" s="445">
        <v>1059646.7</v>
      </c>
      <c r="F28" s="457">
        <v>4158682.12</v>
      </c>
    </row>
    <row r="29" spans="1:6">
      <c r="A29" s="89">
        <v>7</v>
      </c>
      <c r="B29" s="90" t="s">
        <v>585</v>
      </c>
      <c r="C29" s="32">
        <v>235826</v>
      </c>
      <c r="D29" s="451">
        <v>2544937.64</v>
      </c>
      <c r="E29" s="445">
        <v>832928.1</v>
      </c>
      <c r="F29" s="457">
        <v>3377865.74</v>
      </c>
    </row>
    <row r="30" spans="1:6">
      <c r="A30" s="89">
        <v>8</v>
      </c>
      <c r="B30" s="90" t="s">
        <v>513</v>
      </c>
      <c r="C30" s="32">
        <v>227650</v>
      </c>
      <c r="D30" s="451">
        <v>19487827.09</v>
      </c>
      <c r="E30" s="445">
        <v>1512210.7</v>
      </c>
      <c r="F30" s="457">
        <v>21000037.789999999</v>
      </c>
    </row>
    <row r="31" spans="1:6">
      <c r="A31" s="89">
        <v>9</v>
      </c>
      <c r="B31" s="90" t="s">
        <v>536</v>
      </c>
      <c r="C31" s="32">
        <v>196160</v>
      </c>
      <c r="D31" s="451">
        <v>2132391.75</v>
      </c>
      <c r="E31" s="445">
        <v>718700.8</v>
      </c>
      <c r="F31" s="457">
        <v>2851092.55</v>
      </c>
    </row>
    <row r="32" spans="1:6" ht="15.75" thickBot="1">
      <c r="A32" s="91">
        <v>10</v>
      </c>
      <c r="B32" s="568" t="s">
        <v>553</v>
      </c>
      <c r="C32" s="38">
        <v>183069</v>
      </c>
      <c r="D32" s="447">
        <v>2227100.2400000002</v>
      </c>
      <c r="E32" s="462">
        <v>701943.4</v>
      </c>
      <c r="F32" s="558">
        <v>2929043.64</v>
      </c>
    </row>
    <row r="34" spans="1:1">
      <c r="A34" s="183" t="s">
        <v>301</v>
      </c>
    </row>
    <row r="35" spans="1:1">
      <c r="A35" s="183" t="s">
        <v>147</v>
      </c>
    </row>
  </sheetData>
  <pageMargins left="0.70866141732283472" right="0.70866141732283472" top="0.74803149606299213" bottom="0.35433070866141736" header="0.31496062992125984" footer="0.31496062992125984"/>
  <pageSetup paperSize="9" scale="77" orientation="portrait" verticalDpi="1200" r:id="rId1"/>
  <headerFooter>
    <oddHeader>&amp;CPBS Expenditure and Prescriptions 2022-23</oddHeader>
    <oddFooter>&amp;CPage 16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2:F57"/>
  <sheetViews>
    <sheetView showGridLines="0" zoomScaleNormal="100" workbookViewId="0">
      <selection activeCell="H14" sqref="H14"/>
    </sheetView>
  </sheetViews>
  <sheetFormatPr defaultColWidth="9.140625" defaultRowHeight="15"/>
  <cols>
    <col min="1" max="1" width="6.5703125" style="3" customWidth="1"/>
    <col min="2" max="2" width="9.5703125" style="3" bestFit="1" customWidth="1"/>
    <col min="3" max="3" width="70" style="3" bestFit="1" customWidth="1"/>
    <col min="4" max="5" width="17.7109375" style="3" customWidth="1"/>
    <col min="6" max="6" width="15.85546875" style="3" customWidth="1"/>
    <col min="7" max="16384" width="9.140625" style="3"/>
  </cols>
  <sheetData>
    <row r="2" spans="1:6">
      <c r="A2" s="1" t="s">
        <v>436</v>
      </c>
    </row>
    <row r="3" spans="1:6">
      <c r="A3" s="3" t="s">
        <v>313</v>
      </c>
    </row>
    <row r="4" spans="1:6" ht="15.75" thickBot="1"/>
    <row r="5" spans="1:6" ht="45">
      <c r="A5" s="64" t="s">
        <v>47</v>
      </c>
      <c r="B5" s="336" t="s">
        <v>276</v>
      </c>
      <c r="C5" s="59" t="s">
        <v>49</v>
      </c>
      <c r="D5" s="59" t="s">
        <v>40</v>
      </c>
      <c r="E5" s="59" t="s">
        <v>41</v>
      </c>
      <c r="F5" s="60" t="s">
        <v>42</v>
      </c>
    </row>
    <row r="6" spans="1:6">
      <c r="A6" s="95">
        <v>1</v>
      </c>
      <c r="B6" s="337" t="s">
        <v>795</v>
      </c>
      <c r="C6" s="97" t="s">
        <v>796</v>
      </c>
      <c r="D6" s="98">
        <v>24772468</v>
      </c>
      <c r="E6" s="98">
        <v>16498553</v>
      </c>
      <c r="F6" s="99">
        <v>41271021</v>
      </c>
    </row>
    <row r="7" spans="1:6">
      <c r="A7" s="95">
        <v>2</v>
      </c>
      <c r="B7" s="337" t="s">
        <v>797</v>
      </c>
      <c r="C7" s="97" t="s">
        <v>798</v>
      </c>
      <c r="D7" s="98">
        <v>24556403</v>
      </c>
      <c r="E7" s="98">
        <v>13719494</v>
      </c>
      <c r="F7" s="99">
        <v>38275897</v>
      </c>
    </row>
    <row r="8" spans="1:6">
      <c r="A8" s="95">
        <v>3</v>
      </c>
      <c r="B8" s="337" t="s">
        <v>799</v>
      </c>
      <c r="C8" s="97" t="s">
        <v>800</v>
      </c>
      <c r="D8" s="98">
        <v>20262647</v>
      </c>
      <c r="E8" s="98">
        <v>16489980</v>
      </c>
      <c r="F8" s="99">
        <v>36752627</v>
      </c>
    </row>
    <row r="9" spans="1:6">
      <c r="A9" s="95">
        <v>4</v>
      </c>
      <c r="B9" s="337" t="s">
        <v>801</v>
      </c>
      <c r="C9" s="97" t="s">
        <v>802</v>
      </c>
      <c r="D9" s="98">
        <v>16344426</v>
      </c>
      <c r="E9" s="98">
        <v>7628884</v>
      </c>
      <c r="F9" s="99">
        <v>23973310</v>
      </c>
    </row>
    <row r="10" spans="1:6">
      <c r="A10" s="95">
        <v>5</v>
      </c>
      <c r="B10" s="337" t="s">
        <v>803</v>
      </c>
      <c r="C10" s="97" t="s">
        <v>804</v>
      </c>
      <c r="D10" s="98">
        <v>9496949</v>
      </c>
      <c r="E10" s="98">
        <v>12406896</v>
      </c>
      <c r="F10" s="99">
        <v>21903845</v>
      </c>
    </row>
    <row r="11" spans="1:6">
      <c r="A11" s="95">
        <v>6</v>
      </c>
      <c r="B11" s="337" t="s">
        <v>805</v>
      </c>
      <c r="C11" s="97" t="s">
        <v>806</v>
      </c>
      <c r="D11" s="98">
        <v>15047179</v>
      </c>
      <c r="E11" s="98">
        <v>5347191</v>
      </c>
      <c r="F11" s="99">
        <v>20394370</v>
      </c>
    </row>
    <row r="12" spans="1:6">
      <c r="A12" s="95">
        <v>7</v>
      </c>
      <c r="B12" s="337" t="s">
        <v>807</v>
      </c>
      <c r="C12" s="97" t="s">
        <v>808</v>
      </c>
      <c r="D12" s="98">
        <v>16336742</v>
      </c>
      <c r="E12" s="98">
        <v>2786911</v>
      </c>
      <c r="F12" s="99">
        <v>19123653</v>
      </c>
    </row>
    <row r="13" spans="1:6">
      <c r="A13" s="95">
        <v>8</v>
      </c>
      <c r="B13" s="337" t="s">
        <v>809</v>
      </c>
      <c r="C13" s="97" t="s">
        <v>810</v>
      </c>
      <c r="D13" s="98">
        <v>12056679</v>
      </c>
      <c r="E13" s="98">
        <v>1609878</v>
      </c>
      <c r="F13" s="99">
        <v>13666557</v>
      </c>
    </row>
    <row r="14" spans="1:6">
      <c r="A14" s="95">
        <v>9</v>
      </c>
      <c r="B14" s="337" t="s">
        <v>811</v>
      </c>
      <c r="C14" s="97" t="s">
        <v>812</v>
      </c>
      <c r="D14" s="98">
        <v>10339664</v>
      </c>
      <c r="E14" s="98">
        <v>897299</v>
      </c>
      <c r="F14" s="99">
        <v>11236963</v>
      </c>
    </row>
    <row r="15" spans="1:6">
      <c r="A15" s="95">
        <v>10</v>
      </c>
      <c r="B15" s="337" t="s">
        <v>813</v>
      </c>
      <c r="C15" s="97" t="s">
        <v>814</v>
      </c>
      <c r="D15" s="98">
        <v>7046020</v>
      </c>
      <c r="E15" s="98">
        <v>2625391</v>
      </c>
      <c r="F15" s="99">
        <v>9671411</v>
      </c>
    </row>
    <row r="16" spans="1:6">
      <c r="A16" s="95">
        <v>11</v>
      </c>
      <c r="B16" s="337" t="s">
        <v>815</v>
      </c>
      <c r="C16" s="97" t="s">
        <v>816</v>
      </c>
      <c r="D16" s="98">
        <v>6631531</v>
      </c>
      <c r="E16" s="98">
        <v>2910559</v>
      </c>
      <c r="F16" s="99">
        <v>9542090</v>
      </c>
    </row>
    <row r="17" spans="1:6">
      <c r="A17" s="95">
        <v>12</v>
      </c>
      <c r="B17" s="337" t="s">
        <v>817</v>
      </c>
      <c r="C17" s="97" t="s">
        <v>818</v>
      </c>
      <c r="D17" s="98">
        <v>7486180</v>
      </c>
      <c r="E17" s="98">
        <v>1792237</v>
      </c>
      <c r="F17" s="99">
        <v>9278417</v>
      </c>
    </row>
    <row r="18" spans="1:6">
      <c r="A18" s="95">
        <v>13</v>
      </c>
      <c r="B18" s="337" t="s">
        <v>819</v>
      </c>
      <c r="C18" s="97" t="s">
        <v>820</v>
      </c>
      <c r="D18" s="98">
        <v>6808248</v>
      </c>
      <c r="E18" s="98">
        <v>1890963</v>
      </c>
      <c r="F18" s="99">
        <v>8699211</v>
      </c>
    </row>
    <row r="19" spans="1:6">
      <c r="A19" s="95">
        <v>14</v>
      </c>
      <c r="B19" s="337" t="s">
        <v>821</v>
      </c>
      <c r="C19" s="97" t="s">
        <v>822</v>
      </c>
      <c r="D19" s="98">
        <v>3373731</v>
      </c>
      <c r="E19" s="98">
        <v>3143258</v>
      </c>
      <c r="F19" s="99">
        <v>6516989</v>
      </c>
    </row>
    <row r="20" spans="1:6">
      <c r="A20" s="95">
        <v>15</v>
      </c>
      <c r="B20" s="337" t="s">
        <v>823</v>
      </c>
      <c r="C20" s="97" t="s">
        <v>824</v>
      </c>
      <c r="D20" s="98">
        <v>2372499</v>
      </c>
      <c r="E20" s="98">
        <v>3018038</v>
      </c>
      <c r="F20" s="99">
        <v>5390537</v>
      </c>
    </row>
    <row r="21" spans="1:6">
      <c r="A21" s="95">
        <v>16</v>
      </c>
      <c r="B21" s="337" t="s">
        <v>825</v>
      </c>
      <c r="C21" s="97" t="s">
        <v>826</v>
      </c>
      <c r="D21" s="98">
        <v>2204725</v>
      </c>
      <c r="E21" s="98">
        <v>2219377</v>
      </c>
      <c r="F21" s="99">
        <v>4424102</v>
      </c>
    </row>
    <row r="22" spans="1:6">
      <c r="A22" s="95">
        <v>17</v>
      </c>
      <c r="B22" s="337" t="s">
        <v>827</v>
      </c>
      <c r="C22" s="97" t="s">
        <v>828</v>
      </c>
      <c r="D22" s="98">
        <v>2340152</v>
      </c>
      <c r="E22" s="98">
        <v>1751966</v>
      </c>
      <c r="F22" s="99">
        <v>4092118</v>
      </c>
    </row>
    <row r="23" spans="1:6">
      <c r="A23" s="95">
        <v>18</v>
      </c>
      <c r="B23" s="337" t="s">
        <v>829</v>
      </c>
      <c r="C23" s="97" t="s">
        <v>830</v>
      </c>
      <c r="D23" s="98">
        <v>3022296</v>
      </c>
      <c r="E23" s="98">
        <v>598147</v>
      </c>
      <c r="F23" s="99">
        <v>3620443</v>
      </c>
    </row>
    <row r="24" spans="1:6">
      <c r="A24" s="95">
        <v>19</v>
      </c>
      <c r="B24" s="337" t="s">
        <v>831</v>
      </c>
      <c r="C24" s="97" t="s">
        <v>832</v>
      </c>
      <c r="D24" s="98">
        <v>2642728</v>
      </c>
      <c r="E24" s="98">
        <v>809464</v>
      </c>
      <c r="F24" s="99">
        <v>3452192</v>
      </c>
    </row>
    <row r="25" spans="1:6">
      <c r="A25" s="95">
        <v>20</v>
      </c>
      <c r="B25" s="337" t="s">
        <v>833</v>
      </c>
      <c r="C25" s="97" t="s">
        <v>834</v>
      </c>
      <c r="D25" s="98">
        <v>2539212</v>
      </c>
      <c r="E25" s="98">
        <v>619998</v>
      </c>
      <c r="F25" s="99">
        <v>3159210</v>
      </c>
    </row>
    <row r="26" spans="1:6">
      <c r="A26" s="95">
        <v>21</v>
      </c>
      <c r="B26" s="337" t="s">
        <v>835</v>
      </c>
      <c r="C26" s="97" t="s">
        <v>836</v>
      </c>
      <c r="D26" s="98">
        <v>2294148</v>
      </c>
      <c r="E26" s="98">
        <v>692783</v>
      </c>
      <c r="F26" s="99">
        <v>2986931</v>
      </c>
    </row>
    <row r="27" spans="1:6">
      <c r="A27" s="95">
        <v>22</v>
      </c>
      <c r="B27" s="337" t="s">
        <v>837</v>
      </c>
      <c r="C27" s="97" t="s">
        <v>838</v>
      </c>
      <c r="D27" s="98">
        <v>2297058</v>
      </c>
      <c r="E27" s="98">
        <v>316335</v>
      </c>
      <c r="F27" s="99">
        <v>2613393</v>
      </c>
    </row>
    <row r="28" spans="1:6">
      <c r="A28" s="95">
        <v>23</v>
      </c>
      <c r="B28" s="337" t="s">
        <v>839</v>
      </c>
      <c r="C28" s="97" t="s">
        <v>840</v>
      </c>
      <c r="D28" s="98">
        <v>1871399</v>
      </c>
      <c r="E28" s="98">
        <v>542524</v>
      </c>
      <c r="F28" s="99">
        <v>2413923</v>
      </c>
    </row>
    <row r="29" spans="1:6">
      <c r="A29" s="95">
        <v>24</v>
      </c>
      <c r="B29" s="337" t="s">
        <v>841</v>
      </c>
      <c r="C29" s="97" t="s">
        <v>842</v>
      </c>
      <c r="D29" s="98">
        <v>2206426</v>
      </c>
      <c r="E29" s="98">
        <v>156223</v>
      </c>
      <c r="F29" s="99">
        <v>2362649</v>
      </c>
    </row>
    <row r="30" spans="1:6">
      <c r="A30" s="95">
        <v>25</v>
      </c>
      <c r="B30" s="337" t="s">
        <v>843</v>
      </c>
      <c r="C30" s="97" t="s">
        <v>844</v>
      </c>
      <c r="D30" s="98">
        <v>1364724</v>
      </c>
      <c r="E30" s="98">
        <v>974782</v>
      </c>
      <c r="F30" s="99">
        <v>2339506</v>
      </c>
    </row>
    <row r="31" spans="1:6">
      <c r="A31" s="95">
        <v>26</v>
      </c>
      <c r="B31" s="337" t="s">
        <v>845</v>
      </c>
      <c r="C31" s="97" t="s">
        <v>846</v>
      </c>
      <c r="D31" s="98">
        <v>1247785</v>
      </c>
      <c r="E31" s="98">
        <v>981614</v>
      </c>
      <c r="F31" s="99">
        <v>2229399</v>
      </c>
    </row>
    <row r="32" spans="1:6">
      <c r="A32" s="95">
        <v>27</v>
      </c>
      <c r="B32" s="337" t="s">
        <v>847</v>
      </c>
      <c r="C32" s="97" t="s">
        <v>848</v>
      </c>
      <c r="D32" s="98">
        <v>2048532</v>
      </c>
      <c r="E32" s="98">
        <v>174194</v>
      </c>
      <c r="F32" s="99">
        <v>2222726</v>
      </c>
    </row>
    <row r="33" spans="1:6">
      <c r="A33" s="95">
        <v>28</v>
      </c>
      <c r="B33" s="337" t="s">
        <v>849</v>
      </c>
      <c r="C33" s="97" t="s">
        <v>850</v>
      </c>
      <c r="D33" s="98">
        <v>2056114</v>
      </c>
      <c r="E33" s="98">
        <v>105025</v>
      </c>
      <c r="F33" s="99">
        <v>2161139</v>
      </c>
    </row>
    <row r="34" spans="1:6">
      <c r="A34" s="95">
        <v>29</v>
      </c>
      <c r="B34" s="337" t="s">
        <v>851</v>
      </c>
      <c r="C34" s="97" t="s">
        <v>852</v>
      </c>
      <c r="D34" s="98">
        <v>1502907</v>
      </c>
      <c r="E34" s="98">
        <v>177398</v>
      </c>
      <c r="F34" s="99">
        <v>1680305</v>
      </c>
    </row>
    <row r="35" spans="1:6">
      <c r="A35" s="95">
        <v>30</v>
      </c>
      <c r="B35" s="337" t="s">
        <v>853</v>
      </c>
      <c r="C35" s="97" t="s">
        <v>854</v>
      </c>
      <c r="D35" s="98">
        <v>917241</v>
      </c>
      <c r="E35" s="98">
        <v>551176</v>
      </c>
      <c r="F35" s="99">
        <v>1468417</v>
      </c>
    </row>
    <row r="36" spans="1:6">
      <c r="A36" s="95">
        <v>31</v>
      </c>
      <c r="B36" s="337" t="s">
        <v>855</v>
      </c>
      <c r="C36" s="97" t="s">
        <v>856</v>
      </c>
      <c r="D36" s="98">
        <v>1379055</v>
      </c>
      <c r="E36" s="98">
        <v>88267</v>
      </c>
      <c r="F36" s="99">
        <v>1467322</v>
      </c>
    </row>
    <row r="37" spans="1:6">
      <c r="A37" s="95">
        <v>32</v>
      </c>
      <c r="B37" s="337" t="s">
        <v>857</v>
      </c>
      <c r="C37" s="97" t="s">
        <v>858</v>
      </c>
      <c r="D37" s="98">
        <v>1155897</v>
      </c>
      <c r="E37" s="98">
        <v>138368</v>
      </c>
      <c r="F37" s="99">
        <v>1294265</v>
      </c>
    </row>
    <row r="38" spans="1:6">
      <c r="A38" s="95">
        <v>33</v>
      </c>
      <c r="B38" s="337" t="s">
        <v>859</v>
      </c>
      <c r="C38" s="97" t="s">
        <v>860</v>
      </c>
      <c r="D38" s="98">
        <v>871142</v>
      </c>
      <c r="E38" s="98">
        <v>341156</v>
      </c>
      <c r="F38" s="99">
        <v>1212298</v>
      </c>
    </row>
    <row r="39" spans="1:6">
      <c r="A39" s="95">
        <v>34</v>
      </c>
      <c r="B39" s="337" t="s">
        <v>861</v>
      </c>
      <c r="C39" s="97" t="s">
        <v>862</v>
      </c>
      <c r="D39" s="98">
        <v>739731</v>
      </c>
      <c r="E39" s="98">
        <v>363231</v>
      </c>
      <c r="F39" s="99">
        <v>1102962</v>
      </c>
    </row>
    <row r="40" spans="1:6">
      <c r="A40" s="95">
        <v>35</v>
      </c>
      <c r="B40" s="337" t="s">
        <v>863</v>
      </c>
      <c r="C40" s="97" t="s">
        <v>864</v>
      </c>
      <c r="D40" s="98">
        <v>513259</v>
      </c>
      <c r="E40" s="98">
        <v>519219</v>
      </c>
      <c r="F40" s="99">
        <v>1032478</v>
      </c>
    </row>
    <row r="41" spans="1:6">
      <c r="A41" s="95">
        <v>36</v>
      </c>
      <c r="B41" s="337" t="s">
        <v>865</v>
      </c>
      <c r="C41" s="97" t="s">
        <v>866</v>
      </c>
      <c r="D41" s="98">
        <v>948516</v>
      </c>
      <c r="E41" s="98">
        <v>48175</v>
      </c>
      <c r="F41" s="99">
        <v>996691</v>
      </c>
    </row>
    <row r="42" spans="1:6">
      <c r="A42" s="95">
        <v>37</v>
      </c>
      <c r="B42" s="337" t="s">
        <v>867</v>
      </c>
      <c r="C42" s="97" t="s">
        <v>868</v>
      </c>
      <c r="D42" s="98">
        <v>510389</v>
      </c>
      <c r="E42" s="98">
        <v>5553</v>
      </c>
      <c r="F42" s="99">
        <v>515942</v>
      </c>
    </row>
    <row r="43" spans="1:6">
      <c r="A43" s="95">
        <v>38</v>
      </c>
      <c r="B43" s="337" t="s">
        <v>869</v>
      </c>
      <c r="C43" s="97" t="s">
        <v>870</v>
      </c>
      <c r="D43" s="98">
        <v>348337</v>
      </c>
      <c r="E43" s="98">
        <v>57660</v>
      </c>
      <c r="F43" s="99">
        <v>405997</v>
      </c>
    </row>
    <row r="44" spans="1:6">
      <c r="A44" s="95">
        <v>39</v>
      </c>
      <c r="B44" s="337" t="s">
        <v>871</v>
      </c>
      <c r="C44" s="97" t="s">
        <v>872</v>
      </c>
      <c r="D44" s="98">
        <v>329537</v>
      </c>
      <c r="E44" s="98">
        <v>66212</v>
      </c>
      <c r="F44" s="99">
        <v>395749</v>
      </c>
    </row>
    <row r="45" spans="1:6">
      <c r="A45" s="95">
        <v>40</v>
      </c>
      <c r="B45" s="337" t="s">
        <v>873</v>
      </c>
      <c r="C45" s="97" t="s">
        <v>874</v>
      </c>
      <c r="D45" s="98">
        <v>300001</v>
      </c>
      <c r="E45" s="98">
        <v>91942</v>
      </c>
      <c r="F45" s="99">
        <v>391943</v>
      </c>
    </row>
    <row r="46" spans="1:6">
      <c r="A46" s="95">
        <v>41</v>
      </c>
      <c r="B46" s="337" t="s">
        <v>875</v>
      </c>
      <c r="C46" s="97" t="s">
        <v>876</v>
      </c>
      <c r="D46" s="98">
        <v>300006</v>
      </c>
      <c r="E46" s="98">
        <v>32270</v>
      </c>
      <c r="F46" s="99">
        <v>332276</v>
      </c>
    </row>
    <row r="47" spans="1:6">
      <c r="A47" s="95">
        <v>42</v>
      </c>
      <c r="B47" s="337" t="s">
        <v>877</v>
      </c>
      <c r="C47" s="97" t="s">
        <v>878</v>
      </c>
      <c r="D47" s="98">
        <v>246346</v>
      </c>
      <c r="E47" s="98">
        <v>82120</v>
      </c>
      <c r="F47" s="99">
        <v>328466</v>
      </c>
    </row>
    <row r="48" spans="1:6">
      <c r="A48" s="95">
        <v>43</v>
      </c>
      <c r="B48" s="337" t="s">
        <v>879</v>
      </c>
      <c r="C48" s="97" t="s">
        <v>880</v>
      </c>
      <c r="D48" s="98">
        <v>225550</v>
      </c>
      <c r="E48" s="98">
        <v>4927</v>
      </c>
      <c r="F48" s="99">
        <v>230477</v>
      </c>
    </row>
    <row r="49" spans="1:6">
      <c r="A49" s="95">
        <v>44</v>
      </c>
      <c r="B49" s="337" t="s">
        <v>881</v>
      </c>
      <c r="C49" s="97" t="s">
        <v>882</v>
      </c>
      <c r="D49" s="98">
        <v>203624</v>
      </c>
      <c r="E49" s="98">
        <v>598</v>
      </c>
      <c r="F49" s="99">
        <v>204222</v>
      </c>
    </row>
    <row r="50" spans="1:6">
      <c r="A50" s="95">
        <v>45</v>
      </c>
      <c r="B50" s="337" t="s">
        <v>883</v>
      </c>
      <c r="C50" s="97" t="s">
        <v>884</v>
      </c>
      <c r="D50" s="98">
        <v>153375</v>
      </c>
      <c r="E50" s="98">
        <v>43383</v>
      </c>
      <c r="F50" s="99">
        <v>196758</v>
      </c>
    </row>
    <row r="51" spans="1:6">
      <c r="A51" s="95">
        <v>46</v>
      </c>
      <c r="B51" s="337" t="s">
        <v>885</v>
      </c>
      <c r="C51" s="97" t="s">
        <v>886</v>
      </c>
      <c r="D51" s="98">
        <v>183289</v>
      </c>
      <c r="E51" s="98">
        <v>201</v>
      </c>
      <c r="F51" s="99">
        <v>183490</v>
      </c>
    </row>
    <row r="52" spans="1:6">
      <c r="A52" s="95">
        <v>47</v>
      </c>
      <c r="B52" s="337" t="s">
        <v>887</v>
      </c>
      <c r="C52" s="97" t="s">
        <v>888</v>
      </c>
      <c r="D52" s="98">
        <v>115513</v>
      </c>
      <c r="E52" s="98">
        <v>57992</v>
      </c>
      <c r="F52" s="99">
        <v>173505</v>
      </c>
    </row>
    <row r="53" spans="1:6">
      <c r="A53" s="95">
        <v>48</v>
      </c>
      <c r="B53" s="337" t="s">
        <v>889</v>
      </c>
      <c r="C53" s="97" t="s">
        <v>890</v>
      </c>
      <c r="D53" s="98">
        <v>163288</v>
      </c>
      <c r="E53" s="98">
        <v>572</v>
      </c>
      <c r="F53" s="99">
        <v>163860</v>
      </c>
    </row>
    <row r="54" spans="1:6">
      <c r="A54" s="95">
        <v>49</v>
      </c>
      <c r="B54" s="337" t="s">
        <v>891</v>
      </c>
      <c r="C54" s="97" t="s">
        <v>892</v>
      </c>
      <c r="D54" s="98">
        <v>81966</v>
      </c>
      <c r="E54" s="98">
        <v>46608</v>
      </c>
      <c r="F54" s="99">
        <v>128574</v>
      </c>
    </row>
    <row r="55" spans="1:6" ht="15.75" thickBot="1">
      <c r="A55" s="96">
        <v>50</v>
      </c>
      <c r="B55" s="338" t="s">
        <v>893</v>
      </c>
      <c r="C55" s="100" t="s">
        <v>894</v>
      </c>
      <c r="D55" s="101">
        <v>112956</v>
      </c>
      <c r="E55" s="101">
        <v>6966</v>
      </c>
      <c r="F55" s="102">
        <v>119922</v>
      </c>
    </row>
    <row r="56" spans="1:6">
      <c r="F56" s="345"/>
    </row>
    <row r="57" spans="1:6">
      <c r="A57" s="152" t="s">
        <v>253</v>
      </c>
    </row>
  </sheetData>
  <pageMargins left="0.70866141732283472" right="0.70866141732283472" top="0.74803149606299213" bottom="0.35433070866141736" header="0.31496062992125984" footer="0.31496062992125984"/>
  <pageSetup paperSize="9" scale="63" orientation="portrait" verticalDpi="1200" r:id="rId1"/>
  <headerFooter>
    <oddHeader>&amp;CPBS Expenditure and Prescriptions 2022-23</oddHeader>
    <oddFooter>&amp;CPage 17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2:M47"/>
  <sheetViews>
    <sheetView showGridLines="0" zoomScaleNormal="100" workbookViewId="0">
      <selection activeCell="C18" sqref="C18"/>
    </sheetView>
  </sheetViews>
  <sheetFormatPr defaultRowHeight="15"/>
  <cols>
    <col min="1" max="1" width="37.42578125" customWidth="1"/>
    <col min="2" max="3" width="16.28515625" bestFit="1" customWidth="1"/>
    <col min="4" max="4" width="14.85546875" customWidth="1"/>
    <col min="5" max="5" width="14.7109375" customWidth="1"/>
    <col min="6" max="6" width="16.85546875" customWidth="1"/>
    <col min="7" max="7" width="17" customWidth="1"/>
    <col min="8" max="8" width="16.42578125" bestFit="1" customWidth="1"/>
    <col min="9" max="9" width="12.28515625" customWidth="1"/>
    <col min="10" max="11" width="15.28515625" bestFit="1" customWidth="1"/>
    <col min="12" max="12" width="13.7109375" customWidth="1"/>
    <col min="13" max="13" width="11.28515625" customWidth="1"/>
  </cols>
  <sheetData>
    <row r="2" spans="1:13" ht="20.25" customHeight="1">
      <c r="A2" s="104" t="s">
        <v>974</v>
      </c>
    </row>
    <row r="3" spans="1:13">
      <c r="A3" t="s">
        <v>167</v>
      </c>
    </row>
    <row r="4" spans="1:13" ht="15.75" thickBot="1"/>
    <row r="5" spans="1:13">
      <c r="A5" s="619" t="s">
        <v>51</v>
      </c>
      <c r="B5" s="621" t="s">
        <v>40</v>
      </c>
      <c r="C5" s="622"/>
      <c r="D5" s="622"/>
      <c r="E5" s="623"/>
      <c r="F5" s="621" t="s">
        <v>29</v>
      </c>
      <c r="G5" s="622"/>
      <c r="H5" s="622"/>
      <c r="I5" s="623"/>
      <c r="J5" s="621" t="s">
        <v>52</v>
      </c>
      <c r="K5" s="622"/>
      <c r="L5" s="622"/>
      <c r="M5" s="623"/>
    </row>
    <row r="6" spans="1:13" ht="45">
      <c r="A6" s="620"/>
      <c r="B6" s="105" t="s">
        <v>331</v>
      </c>
      <c r="C6" s="106" t="s">
        <v>427</v>
      </c>
      <c r="D6" s="106" t="s">
        <v>282</v>
      </c>
      <c r="E6" s="107" t="s">
        <v>53</v>
      </c>
      <c r="F6" s="435" t="s">
        <v>331</v>
      </c>
      <c r="G6" s="106" t="s">
        <v>427</v>
      </c>
      <c r="H6" s="106" t="s">
        <v>54</v>
      </c>
      <c r="I6" s="107" t="s">
        <v>53</v>
      </c>
      <c r="J6" s="435" t="s">
        <v>331</v>
      </c>
      <c r="K6" s="106" t="s">
        <v>427</v>
      </c>
      <c r="L6" s="106" t="s">
        <v>55</v>
      </c>
      <c r="M6" s="107" t="s">
        <v>53</v>
      </c>
    </row>
    <row r="7" spans="1:13">
      <c r="A7" s="108" t="s">
        <v>150</v>
      </c>
      <c r="B7" s="513">
        <v>35996950</v>
      </c>
      <c r="C7" s="510">
        <v>37516913</v>
      </c>
      <c r="D7" s="510">
        <f>C7-B7</f>
        <v>1519963</v>
      </c>
      <c r="E7" s="111">
        <f>IFERROR(C7/B7-1,"")</f>
        <v>4.2224771820945861E-2</v>
      </c>
      <c r="F7" s="476">
        <v>1207175579.49</v>
      </c>
      <c r="G7" s="477">
        <v>1296602935.8699999</v>
      </c>
      <c r="H7" s="174">
        <f>G7-F7</f>
        <v>89427356.379999876</v>
      </c>
      <c r="I7" s="111">
        <f>IFERROR(G7/F7-1,"")</f>
        <v>7.4079825585753323E-2</v>
      </c>
      <c r="J7" s="476">
        <v>305714916.30000001</v>
      </c>
      <c r="K7" s="477">
        <v>290401278.30000001</v>
      </c>
      <c r="L7" s="174">
        <f>K7-J7</f>
        <v>-15313638</v>
      </c>
      <c r="M7" s="111">
        <f>IFERROR(K7/J7-1,"")</f>
        <v>-5.0091235930969868E-2</v>
      </c>
    </row>
    <row r="8" spans="1:13">
      <c r="A8" s="108" t="s">
        <v>151</v>
      </c>
      <c r="B8" s="513">
        <v>11072408</v>
      </c>
      <c r="C8" s="510">
        <v>11613508</v>
      </c>
      <c r="D8" s="510">
        <f t="shared" ref="D8:D22" si="0">C8-B8</f>
        <v>541100</v>
      </c>
      <c r="E8" s="111">
        <f t="shared" ref="E8:E22" si="1">IFERROR(C8/B8-1,"")</f>
        <v>4.8869225194736243E-2</v>
      </c>
      <c r="F8" s="476">
        <v>872746580.34000003</v>
      </c>
      <c r="G8" s="477">
        <v>944146288.74000001</v>
      </c>
      <c r="H8" s="174">
        <f t="shared" ref="H8:H22" si="2">G8-F8</f>
        <v>71399708.399999976</v>
      </c>
      <c r="I8" s="111">
        <f t="shared" ref="I8:I22" si="3">IFERROR(G8/F8-1,"")</f>
        <v>8.181035595944075E-2</v>
      </c>
      <c r="J8" s="476">
        <v>124343723</v>
      </c>
      <c r="K8" s="477">
        <v>118833295.8</v>
      </c>
      <c r="L8" s="174">
        <f t="shared" ref="L8:L22" si="4">K8-J8</f>
        <v>-5510427.200000003</v>
      </c>
      <c r="M8" s="111">
        <f t="shared" ref="M8:M22" si="5">IFERROR(K8/J8-1,"")</f>
        <v>-4.4316086627066875E-2</v>
      </c>
    </row>
    <row r="9" spans="1:13">
      <c r="A9" s="108" t="s">
        <v>152</v>
      </c>
      <c r="B9" s="513">
        <v>69194769</v>
      </c>
      <c r="C9" s="510">
        <v>70865478</v>
      </c>
      <c r="D9" s="510">
        <f t="shared" si="0"/>
        <v>1670709</v>
      </c>
      <c r="E9" s="111">
        <f t="shared" si="1"/>
        <v>2.414501882360498E-2</v>
      </c>
      <c r="F9" s="476">
        <v>1127272185.8399999</v>
      </c>
      <c r="G9" s="477">
        <v>1223235195.6700001</v>
      </c>
      <c r="H9" s="174">
        <f t="shared" si="2"/>
        <v>95963009.830000162</v>
      </c>
      <c r="I9" s="111">
        <f t="shared" si="3"/>
        <v>8.5128517349598365E-2</v>
      </c>
      <c r="J9" s="476">
        <v>364675085.89999998</v>
      </c>
      <c r="K9" s="477">
        <v>347815305.69999999</v>
      </c>
      <c r="L9" s="174">
        <f t="shared" si="4"/>
        <v>-16859780.199999988</v>
      </c>
      <c r="M9" s="111">
        <f t="shared" si="5"/>
        <v>-4.6232333526132985E-2</v>
      </c>
    </row>
    <row r="10" spans="1:13">
      <c r="A10" s="108" t="s">
        <v>153</v>
      </c>
      <c r="B10" s="513">
        <v>3070149</v>
      </c>
      <c r="C10" s="510">
        <v>3282428</v>
      </c>
      <c r="D10" s="510">
        <f t="shared" si="0"/>
        <v>212279</v>
      </c>
      <c r="E10" s="111">
        <f t="shared" si="1"/>
        <v>6.9142898276272513E-2</v>
      </c>
      <c r="F10" s="476">
        <v>244991314.87</v>
      </c>
      <c r="G10" s="477">
        <v>340249152.26999998</v>
      </c>
      <c r="H10" s="174">
        <f t="shared" si="2"/>
        <v>95257837.399999976</v>
      </c>
      <c r="I10" s="111">
        <f t="shared" si="3"/>
        <v>0.38882128311587993</v>
      </c>
      <c r="J10" s="476">
        <v>33670914.799999997</v>
      </c>
      <c r="K10" s="477">
        <v>36607476.600000001</v>
      </c>
      <c r="L10" s="174">
        <f t="shared" si="4"/>
        <v>2936561.8000000045</v>
      </c>
      <c r="M10" s="111">
        <f t="shared" si="5"/>
        <v>8.7213603118380556E-2</v>
      </c>
    </row>
    <row r="11" spans="1:13" ht="30">
      <c r="A11" s="108" t="s">
        <v>154</v>
      </c>
      <c r="B11" s="513">
        <v>4485312</v>
      </c>
      <c r="C11" s="510">
        <v>4895107</v>
      </c>
      <c r="D11" s="510">
        <f t="shared" si="0"/>
        <v>409795</v>
      </c>
      <c r="E11" s="111">
        <f t="shared" si="1"/>
        <v>9.1363766890686815E-2</v>
      </c>
      <c r="F11" s="476">
        <v>295715877.94999999</v>
      </c>
      <c r="G11" s="477">
        <v>316342881.35000002</v>
      </c>
      <c r="H11" s="174">
        <f t="shared" si="2"/>
        <v>20627003.400000036</v>
      </c>
      <c r="I11" s="111">
        <f t="shared" si="3"/>
        <v>6.9752776019310181E-2</v>
      </c>
      <c r="J11" s="476">
        <v>43997838.5</v>
      </c>
      <c r="K11" s="477">
        <v>49016950.700000003</v>
      </c>
      <c r="L11" s="174">
        <f t="shared" si="4"/>
        <v>5019112.200000003</v>
      </c>
      <c r="M11" s="111">
        <f t="shared" si="5"/>
        <v>0.11407633581817889</v>
      </c>
    </row>
    <row r="12" spans="1:13" ht="30">
      <c r="A12" s="108" t="s">
        <v>155</v>
      </c>
      <c r="B12" s="513">
        <v>3524882</v>
      </c>
      <c r="C12" s="510">
        <v>3727662</v>
      </c>
      <c r="D12" s="510">
        <f t="shared" si="0"/>
        <v>202780</v>
      </c>
      <c r="E12" s="111">
        <f t="shared" si="1"/>
        <v>5.7528166900338684E-2</v>
      </c>
      <c r="F12" s="476">
        <v>189602875.41</v>
      </c>
      <c r="G12" s="477">
        <v>176222036.43000001</v>
      </c>
      <c r="H12" s="174">
        <f t="shared" si="2"/>
        <v>-13380838.979999989</v>
      </c>
      <c r="I12" s="111">
        <f t="shared" si="3"/>
        <v>-7.0572974967099356E-2</v>
      </c>
      <c r="J12" s="476">
        <v>23113163.5</v>
      </c>
      <c r="K12" s="477">
        <v>23331019.100000001</v>
      </c>
      <c r="L12" s="174">
        <f t="shared" si="4"/>
        <v>217855.60000000149</v>
      </c>
      <c r="M12" s="111">
        <f t="shared" si="5"/>
        <v>9.4256071870040259E-3</v>
      </c>
    </row>
    <row r="13" spans="1:13">
      <c r="A13" s="108" t="s">
        <v>156</v>
      </c>
      <c r="B13" s="513">
        <v>9882366</v>
      </c>
      <c r="C13" s="510">
        <v>11483227</v>
      </c>
      <c r="D13" s="510">
        <f t="shared" si="0"/>
        <v>1600861</v>
      </c>
      <c r="E13" s="111">
        <f t="shared" si="1"/>
        <v>0.16199167284433713</v>
      </c>
      <c r="F13" s="476">
        <v>789774214.92999995</v>
      </c>
      <c r="G13" s="477">
        <v>1721902288.21</v>
      </c>
      <c r="H13" s="174">
        <f t="shared" si="2"/>
        <v>932128073.28000009</v>
      </c>
      <c r="I13" s="111">
        <f t="shared" si="3"/>
        <v>1.1802462724901921</v>
      </c>
      <c r="J13" s="476">
        <v>70411773.099999994</v>
      </c>
      <c r="K13" s="477">
        <v>82821637.700000003</v>
      </c>
      <c r="L13" s="174">
        <f t="shared" si="4"/>
        <v>12409864.600000009</v>
      </c>
      <c r="M13" s="111">
        <f t="shared" si="5"/>
        <v>0.17624701173730295</v>
      </c>
    </row>
    <row r="14" spans="1:13" ht="30">
      <c r="A14" s="108" t="s">
        <v>157</v>
      </c>
      <c r="B14" s="513">
        <v>5045118</v>
      </c>
      <c r="C14" s="510">
        <v>5296970</v>
      </c>
      <c r="D14" s="510">
        <f t="shared" si="0"/>
        <v>251852</v>
      </c>
      <c r="E14" s="111">
        <f t="shared" si="1"/>
        <v>4.9919942407689932E-2</v>
      </c>
      <c r="F14" s="476">
        <v>6081201805.75</v>
      </c>
      <c r="G14" s="477">
        <v>6581625602.6199999</v>
      </c>
      <c r="H14" s="174">
        <f t="shared" si="2"/>
        <v>500423796.86999989</v>
      </c>
      <c r="I14" s="111">
        <f t="shared" si="3"/>
        <v>8.2290279595199634E-2</v>
      </c>
      <c r="J14" s="476">
        <v>83545308.200000003</v>
      </c>
      <c r="K14" s="477">
        <v>78210591.700000003</v>
      </c>
      <c r="L14" s="174">
        <f t="shared" si="4"/>
        <v>-5334716.5</v>
      </c>
      <c r="M14" s="111">
        <f t="shared" si="5"/>
        <v>-6.3854172244229068E-2</v>
      </c>
    </row>
    <row r="15" spans="1:13">
      <c r="A15" s="108" t="s">
        <v>158</v>
      </c>
      <c r="B15" s="513">
        <v>6944913</v>
      </c>
      <c r="C15" s="510">
        <v>7117938</v>
      </c>
      <c r="D15" s="510">
        <f t="shared" si="0"/>
        <v>173025</v>
      </c>
      <c r="E15" s="111">
        <f t="shared" si="1"/>
        <v>2.4913919008056729E-2</v>
      </c>
      <c r="F15" s="476">
        <v>478867455.94</v>
      </c>
      <c r="G15" s="477">
        <v>591461795.91999996</v>
      </c>
      <c r="H15" s="174">
        <f t="shared" si="2"/>
        <v>112594339.97999996</v>
      </c>
      <c r="I15" s="111">
        <f t="shared" si="3"/>
        <v>0.23512631435556886</v>
      </c>
      <c r="J15" s="476">
        <v>46067482.899999999</v>
      </c>
      <c r="K15" s="477">
        <v>45816263.899999999</v>
      </c>
      <c r="L15" s="174">
        <f t="shared" si="4"/>
        <v>-251219</v>
      </c>
      <c r="M15" s="111">
        <f t="shared" si="5"/>
        <v>-5.4532825365198878E-3</v>
      </c>
    </row>
    <row r="16" spans="1:13">
      <c r="A16" s="108" t="s">
        <v>159</v>
      </c>
      <c r="B16" s="513">
        <v>46121217</v>
      </c>
      <c r="C16" s="510">
        <v>46796044</v>
      </c>
      <c r="D16" s="510">
        <f t="shared" si="0"/>
        <v>674827</v>
      </c>
      <c r="E16" s="111">
        <f t="shared" si="1"/>
        <v>1.463159569271566E-2</v>
      </c>
      <c r="F16" s="476">
        <v>1319710852.05</v>
      </c>
      <c r="G16" s="477">
        <v>1382969882.6400001</v>
      </c>
      <c r="H16" s="174">
        <f t="shared" si="2"/>
        <v>63259030.590000153</v>
      </c>
      <c r="I16" s="111">
        <f t="shared" si="3"/>
        <v>4.7934008037999742E-2</v>
      </c>
      <c r="J16" s="476">
        <v>299678299.89999998</v>
      </c>
      <c r="K16" s="477">
        <v>303401710.89999998</v>
      </c>
      <c r="L16" s="174">
        <f t="shared" si="4"/>
        <v>3723411</v>
      </c>
      <c r="M16" s="111">
        <f t="shared" si="5"/>
        <v>1.2424693417049104E-2</v>
      </c>
    </row>
    <row r="17" spans="1:13" ht="30">
      <c r="A17" s="108" t="s">
        <v>160</v>
      </c>
      <c r="B17" s="513">
        <v>59857</v>
      </c>
      <c r="C17" s="510">
        <v>70470</v>
      </c>
      <c r="D17" s="510">
        <f t="shared" si="0"/>
        <v>10613</v>
      </c>
      <c r="E17" s="111">
        <f t="shared" si="1"/>
        <v>0.17730591242461191</v>
      </c>
      <c r="F17" s="476">
        <v>3240026.52</v>
      </c>
      <c r="G17" s="477">
        <v>3582488.73</v>
      </c>
      <c r="H17" s="174">
        <f t="shared" si="2"/>
        <v>342462.20999999996</v>
      </c>
      <c r="I17" s="111">
        <f t="shared" si="3"/>
        <v>0.10569734781059759</v>
      </c>
      <c r="J17" s="476">
        <v>456595.9</v>
      </c>
      <c r="K17" s="477">
        <v>617806.6</v>
      </c>
      <c r="L17" s="174">
        <f t="shared" si="4"/>
        <v>161210.69999999995</v>
      </c>
      <c r="M17" s="111">
        <f t="shared" si="5"/>
        <v>0.35307084448195858</v>
      </c>
    </row>
    <row r="18" spans="1:13">
      <c r="A18" s="108" t="s">
        <v>161</v>
      </c>
      <c r="B18" s="513">
        <v>11772964</v>
      </c>
      <c r="C18" s="510">
        <v>12155196</v>
      </c>
      <c r="D18" s="510">
        <f t="shared" si="0"/>
        <v>382232</v>
      </c>
      <c r="E18" s="111">
        <f t="shared" si="1"/>
        <v>3.2466930163041363E-2</v>
      </c>
      <c r="F18" s="476">
        <v>948593104.23000002</v>
      </c>
      <c r="G18" s="477">
        <v>1245856486.8399999</v>
      </c>
      <c r="H18" s="174">
        <f t="shared" si="2"/>
        <v>297263382.6099999</v>
      </c>
      <c r="I18" s="111">
        <f t="shared" si="3"/>
        <v>0.31337291119283117</v>
      </c>
      <c r="J18" s="476">
        <v>150478197.19999999</v>
      </c>
      <c r="K18" s="477">
        <v>140621573.40000001</v>
      </c>
      <c r="L18" s="174">
        <f t="shared" si="4"/>
        <v>-9856623.7999999821</v>
      </c>
      <c r="M18" s="111">
        <f t="shared" si="5"/>
        <v>-6.550200616039803E-2</v>
      </c>
    </row>
    <row r="19" spans="1:13">
      <c r="A19" s="108" t="s">
        <v>162</v>
      </c>
      <c r="B19" s="513">
        <v>7628560</v>
      </c>
      <c r="C19" s="510">
        <v>8014376</v>
      </c>
      <c r="D19" s="510">
        <f t="shared" si="0"/>
        <v>385816</v>
      </c>
      <c r="E19" s="111">
        <f t="shared" si="1"/>
        <v>5.0575206854242438E-2</v>
      </c>
      <c r="F19" s="476">
        <v>822813772.75</v>
      </c>
      <c r="G19" s="477">
        <v>827291725.52999997</v>
      </c>
      <c r="H19" s="174">
        <f t="shared" si="2"/>
        <v>4477952.7799999714</v>
      </c>
      <c r="I19" s="111">
        <f t="shared" si="3"/>
        <v>5.4422433463088282E-3</v>
      </c>
      <c r="J19" s="476">
        <v>42659646.899999999</v>
      </c>
      <c r="K19" s="477">
        <v>43244119.100000001</v>
      </c>
      <c r="L19" s="174">
        <f t="shared" si="4"/>
        <v>584472.20000000298</v>
      </c>
      <c r="M19" s="111">
        <f t="shared" si="5"/>
        <v>1.3700821325832502E-2</v>
      </c>
    </row>
    <row r="20" spans="1:13">
      <c r="A20" s="108" t="s">
        <v>163</v>
      </c>
      <c r="B20" s="513">
        <v>188392</v>
      </c>
      <c r="C20" s="510">
        <v>184710</v>
      </c>
      <c r="D20" s="510">
        <f t="shared" si="0"/>
        <v>-3682</v>
      </c>
      <c r="E20" s="111">
        <f t="shared" si="1"/>
        <v>-1.9544354325024438E-2</v>
      </c>
      <c r="F20" s="476">
        <v>66740607.030000001</v>
      </c>
      <c r="G20" s="477">
        <v>59297628</v>
      </c>
      <c r="H20" s="174">
        <f t="shared" si="2"/>
        <v>-7442979.0300000012</v>
      </c>
      <c r="I20" s="111">
        <f t="shared" si="3"/>
        <v>-0.11152099690454376</v>
      </c>
      <c r="J20" s="476">
        <v>3380082.3</v>
      </c>
      <c r="K20" s="477">
        <v>2953280.5</v>
      </c>
      <c r="L20" s="174">
        <f t="shared" si="4"/>
        <v>-426801.79999999981</v>
      </c>
      <c r="M20" s="111">
        <f t="shared" si="5"/>
        <v>-0.12626964733965196</v>
      </c>
    </row>
    <row r="21" spans="1:13">
      <c r="A21" s="108" t="s">
        <v>56</v>
      </c>
      <c r="B21" s="513">
        <v>97985</v>
      </c>
      <c r="C21" s="510">
        <v>89649</v>
      </c>
      <c r="D21" s="510">
        <f t="shared" si="0"/>
        <v>-8336</v>
      </c>
      <c r="E21" s="111">
        <f t="shared" si="1"/>
        <v>-8.5074246058070124E-2</v>
      </c>
      <c r="F21" s="476">
        <v>3834998.53</v>
      </c>
      <c r="G21" s="477">
        <v>3396508.29</v>
      </c>
      <c r="H21" s="174">
        <f t="shared" si="2"/>
        <v>-438490.23999999976</v>
      </c>
      <c r="I21" s="111">
        <f t="shared" si="3"/>
        <v>-0.1143390894598334</v>
      </c>
      <c r="J21" s="476">
        <v>659268.6</v>
      </c>
      <c r="K21" s="477">
        <v>581655.9</v>
      </c>
      <c r="L21" s="174">
        <f t="shared" si="4"/>
        <v>-77612.699999999953</v>
      </c>
      <c r="M21" s="111">
        <f t="shared" si="5"/>
        <v>-0.11772546121565619</v>
      </c>
    </row>
    <row r="22" spans="1:13" ht="15.75" thickBot="1">
      <c r="A22" s="112" t="s">
        <v>57</v>
      </c>
      <c r="B22" s="512">
        <f>SUM(B7:B21)</f>
        <v>215085842</v>
      </c>
      <c r="C22" s="514">
        <f>SUM(C7:C21)</f>
        <v>223109676</v>
      </c>
      <c r="D22" s="515">
        <f t="shared" si="0"/>
        <v>8023834</v>
      </c>
      <c r="E22" s="115">
        <f t="shared" si="1"/>
        <v>3.7305263449185944E-2</v>
      </c>
      <c r="F22" s="478">
        <f>SUM(F7:F21)</f>
        <v>14452281251.630001</v>
      </c>
      <c r="G22" s="479">
        <f>SUM(G7:G21)</f>
        <v>16714182897.110001</v>
      </c>
      <c r="H22" s="360">
        <f t="shared" si="2"/>
        <v>2261901645.4799995</v>
      </c>
      <c r="I22" s="115">
        <f t="shared" si="3"/>
        <v>0.15650827755824981</v>
      </c>
      <c r="J22" s="478">
        <f>SUM(J7:J21)</f>
        <v>1592852297</v>
      </c>
      <c r="K22" s="479">
        <f>SUM(K7:K21)</f>
        <v>1564273965.9000001</v>
      </c>
      <c r="L22" s="360">
        <f t="shared" si="4"/>
        <v>-28578331.099999905</v>
      </c>
      <c r="M22" s="115">
        <f t="shared" si="5"/>
        <v>-1.794160773966591E-2</v>
      </c>
    </row>
    <row r="23" spans="1:13" ht="15.75" thickBot="1">
      <c r="A23" s="116"/>
      <c r="B23" s="117"/>
      <c r="C23" s="117"/>
      <c r="D23" s="117"/>
      <c r="E23" s="117"/>
      <c r="F23" s="117"/>
      <c r="G23" s="117"/>
      <c r="H23" s="117"/>
      <c r="I23" s="117"/>
    </row>
    <row r="24" spans="1:13">
      <c r="A24" s="624" t="s">
        <v>51</v>
      </c>
      <c r="B24" s="621" t="s">
        <v>34</v>
      </c>
      <c r="C24" s="622"/>
      <c r="D24" s="622"/>
      <c r="E24" s="623"/>
      <c r="F24" s="621" t="s">
        <v>281</v>
      </c>
      <c r="G24" s="622"/>
      <c r="H24" s="622"/>
      <c r="I24" s="623"/>
    </row>
    <row r="25" spans="1:13" ht="30">
      <c r="A25" s="625"/>
      <c r="B25" s="435" t="s">
        <v>331</v>
      </c>
      <c r="C25" s="106" t="s">
        <v>427</v>
      </c>
      <c r="D25" s="106" t="s">
        <v>58</v>
      </c>
      <c r="E25" s="107" t="s">
        <v>53</v>
      </c>
      <c r="F25" s="435" t="s">
        <v>331</v>
      </c>
      <c r="G25" s="106" t="s">
        <v>427</v>
      </c>
      <c r="H25" s="106" t="s">
        <v>59</v>
      </c>
      <c r="I25" s="107" t="s">
        <v>53</v>
      </c>
    </row>
    <row r="26" spans="1:13">
      <c r="A26" s="108" t="s">
        <v>150</v>
      </c>
      <c r="B26" s="476">
        <v>1512890495.79</v>
      </c>
      <c r="C26" s="477">
        <v>1587004214.1700001</v>
      </c>
      <c r="D26" s="174">
        <f>C26-B26</f>
        <v>74113718.380000114</v>
      </c>
      <c r="E26" s="111">
        <f>IFERROR(C26/B26-1,"")</f>
        <v>4.8988157825196277E-2</v>
      </c>
      <c r="F26" s="471">
        <v>42.03</v>
      </c>
      <c r="G26" s="472">
        <v>42.3</v>
      </c>
      <c r="H26" s="473">
        <f>G26-F26</f>
        <v>0.26999999999999602</v>
      </c>
      <c r="I26" s="111">
        <f>IFERROR(G26/F26-1,"")</f>
        <v>6.4239828693788414E-3</v>
      </c>
    </row>
    <row r="27" spans="1:13">
      <c r="A27" s="108" t="s">
        <v>151</v>
      </c>
      <c r="B27" s="476">
        <v>997090303.34000003</v>
      </c>
      <c r="C27" s="477">
        <v>1062979584.54</v>
      </c>
      <c r="D27" s="174">
        <f t="shared" ref="D27:D41" si="6">C27-B27</f>
        <v>65889281.199999928</v>
      </c>
      <c r="E27" s="111">
        <f t="shared" ref="E27:E41" si="7">IFERROR(C27/B27-1,"")</f>
        <v>6.608155849002606E-2</v>
      </c>
      <c r="F27" s="471">
        <v>90.05</v>
      </c>
      <c r="G27" s="472">
        <v>91.53</v>
      </c>
      <c r="H27" s="473">
        <f t="shared" ref="H27:H41" si="8">G27-F27</f>
        <v>1.480000000000004</v>
      </c>
      <c r="I27" s="111">
        <f t="shared" ref="I27:I41" si="9">IFERROR(G27/F27-1,"")</f>
        <v>1.6435313714602939E-2</v>
      </c>
    </row>
    <row r="28" spans="1:13">
      <c r="A28" s="108" t="s">
        <v>152</v>
      </c>
      <c r="B28" s="476">
        <v>1491947271.74</v>
      </c>
      <c r="C28" s="477">
        <v>1571050501.3699999</v>
      </c>
      <c r="D28" s="174">
        <f t="shared" si="6"/>
        <v>79103229.629999876</v>
      </c>
      <c r="E28" s="111">
        <f t="shared" si="7"/>
        <v>5.3020124188266182E-2</v>
      </c>
      <c r="F28" s="471">
        <v>21.56</v>
      </c>
      <c r="G28" s="472">
        <v>22.17</v>
      </c>
      <c r="H28" s="473">
        <f t="shared" si="8"/>
        <v>0.61000000000000298</v>
      </c>
      <c r="I28" s="111">
        <f t="shared" si="9"/>
        <v>2.8293135435992767E-2</v>
      </c>
    </row>
    <row r="29" spans="1:13">
      <c r="A29" s="108" t="s">
        <v>153</v>
      </c>
      <c r="B29" s="476">
        <v>278662229.67000002</v>
      </c>
      <c r="C29" s="477">
        <v>376856628.87</v>
      </c>
      <c r="D29" s="174">
        <f t="shared" si="6"/>
        <v>98194399.199999988</v>
      </c>
      <c r="E29" s="111">
        <f t="shared" si="7"/>
        <v>0.35237785657670462</v>
      </c>
      <c r="F29" s="471">
        <v>90.77</v>
      </c>
      <c r="G29" s="472">
        <v>114.81</v>
      </c>
      <c r="H29" s="473">
        <f t="shared" si="8"/>
        <v>24.040000000000006</v>
      </c>
      <c r="I29" s="111">
        <f t="shared" si="9"/>
        <v>0.26484521317615961</v>
      </c>
    </row>
    <row r="30" spans="1:13" ht="30">
      <c r="A30" s="108" t="s">
        <v>154</v>
      </c>
      <c r="B30" s="476">
        <v>339713716.44999999</v>
      </c>
      <c r="C30" s="477">
        <v>365359832.05000001</v>
      </c>
      <c r="D30" s="174">
        <f t="shared" si="6"/>
        <v>25646115.600000024</v>
      </c>
      <c r="E30" s="111">
        <f t="shared" si="7"/>
        <v>7.549331792663927E-2</v>
      </c>
      <c r="F30" s="471">
        <v>75.739999999999995</v>
      </c>
      <c r="G30" s="472">
        <v>74.64</v>
      </c>
      <c r="H30" s="473">
        <f t="shared" si="8"/>
        <v>-1.0999999999999943</v>
      </c>
      <c r="I30" s="111">
        <f t="shared" si="9"/>
        <v>-1.4523369421705734E-2</v>
      </c>
    </row>
    <row r="31" spans="1:13" ht="30">
      <c r="A31" s="108" t="s">
        <v>155</v>
      </c>
      <c r="B31" s="476">
        <v>212716038.91</v>
      </c>
      <c r="C31" s="477">
        <v>199553055.53</v>
      </c>
      <c r="D31" s="174">
        <f t="shared" si="6"/>
        <v>-13162983.379999995</v>
      </c>
      <c r="E31" s="111">
        <f t="shared" si="7"/>
        <v>-6.1880540120292649E-2</v>
      </c>
      <c r="F31" s="471">
        <v>60.35</v>
      </c>
      <c r="G31" s="472">
        <v>53.53</v>
      </c>
      <c r="H31" s="473">
        <f t="shared" si="8"/>
        <v>-6.82</v>
      </c>
      <c r="I31" s="111">
        <f t="shared" si="9"/>
        <v>-0.11300745650372823</v>
      </c>
    </row>
    <row r="32" spans="1:13">
      <c r="A32" s="108" t="s">
        <v>156</v>
      </c>
      <c r="B32" s="476">
        <v>860185988.02999997</v>
      </c>
      <c r="C32" s="477">
        <v>1804723925.9100001</v>
      </c>
      <c r="D32" s="174">
        <f t="shared" si="6"/>
        <v>944537937.88000011</v>
      </c>
      <c r="E32" s="111">
        <f t="shared" si="7"/>
        <v>1.0980624551245981</v>
      </c>
      <c r="F32" s="471">
        <v>87.04</v>
      </c>
      <c r="G32" s="472">
        <v>157.16</v>
      </c>
      <c r="H32" s="473">
        <f t="shared" si="8"/>
        <v>70.11999999999999</v>
      </c>
      <c r="I32" s="111">
        <f t="shared" si="9"/>
        <v>0.80560661764705865</v>
      </c>
    </row>
    <row r="33" spans="1:9" ht="30">
      <c r="A33" s="108" t="s">
        <v>157</v>
      </c>
      <c r="B33" s="476">
        <v>6164747113.9499998</v>
      </c>
      <c r="C33" s="477">
        <v>6659836194.3199997</v>
      </c>
      <c r="D33" s="174">
        <f t="shared" si="6"/>
        <v>495089080.36999989</v>
      </c>
      <c r="E33" s="111">
        <f t="shared" si="7"/>
        <v>8.0309714448737024E-2</v>
      </c>
      <c r="F33" s="471">
        <v>1221.92</v>
      </c>
      <c r="G33" s="472">
        <v>1257.29</v>
      </c>
      <c r="H33" s="473">
        <f t="shared" si="8"/>
        <v>35.369999999999891</v>
      </c>
      <c r="I33" s="111">
        <f t="shared" si="9"/>
        <v>2.8946248526908303E-2</v>
      </c>
    </row>
    <row r="34" spans="1:9">
      <c r="A34" s="108" t="s">
        <v>158</v>
      </c>
      <c r="B34" s="476">
        <v>524934938.83999997</v>
      </c>
      <c r="C34" s="477">
        <v>637278059.82000005</v>
      </c>
      <c r="D34" s="174">
        <f t="shared" si="6"/>
        <v>112343120.98000008</v>
      </c>
      <c r="E34" s="111">
        <f t="shared" si="7"/>
        <v>0.21401341893579362</v>
      </c>
      <c r="F34" s="471">
        <v>75.59</v>
      </c>
      <c r="G34" s="472">
        <v>89.53</v>
      </c>
      <c r="H34" s="473">
        <f t="shared" si="8"/>
        <v>13.939999999999998</v>
      </c>
      <c r="I34" s="111">
        <f t="shared" si="9"/>
        <v>0.1844159280328086</v>
      </c>
    </row>
    <row r="35" spans="1:9">
      <c r="A35" s="108" t="s">
        <v>159</v>
      </c>
      <c r="B35" s="476">
        <v>1619389151.95</v>
      </c>
      <c r="C35" s="477">
        <v>1686371593.54</v>
      </c>
      <c r="D35" s="174">
        <f t="shared" si="6"/>
        <v>66982441.589999914</v>
      </c>
      <c r="E35" s="111">
        <f t="shared" si="7"/>
        <v>4.136278269453797E-2</v>
      </c>
      <c r="F35" s="471">
        <v>35.11</v>
      </c>
      <c r="G35" s="472">
        <v>36.04</v>
      </c>
      <c r="H35" s="473">
        <f t="shared" si="8"/>
        <v>0.92999999999999972</v>
      </c>
      <c r="I35" s="111">
        <f t="shared" si="9"/>
        <v>2.6488180005696416E-2</v>
      </c>
    </row>
    <row r="36" spans="1:9" ht="30">
      <c r="A36" s="108" t="s">
        <v>160</v>
      </c>
      <c r="B36" s="476">
        <v>3696622.42</v>
      </c>
      <c r="C36" s="477">
        <v>4200295.33</v>
      </c>
      <c r="D36" s="174">
        <f t="shared" si="6"/>
        <v>503672.91000000015</v>
      </c>
      <c r="E36" s="111">
        <f t="shared" si="7"/>
        <v>0.13625219261641552</v>
      </c>
      <c r="F36" s="471">
        <v>61.76</v>
      </c>
      <c r="G36" s="472">
        <v>59.6</v>
      </c>
      <c r="H36" s="473">
        <f t="shared" si="8"/>
        <v>-2.1599999999999966</v>
      </c>
      <c r="I36" s="111">
        <f t="shared" si="9"/>
        <v>-3.4974093264248607E-2</v>
      </c>
    </row>
    <row r="37" spans="1:9">
      <c r="A37" s="108" t="s">
        <v>161</v>
      </c>
      <c r="B37" s="476">
        <v>1099071301.4300001</v>
      </c>
      <c r="C37" s="477">
        <v>1386478060.24</v>
      </c>
      <c r="D37" s="174">
        <f t="shared" si="6"/>
        <v>287406758.80999994</v>
      </c>
      <c r="E37" s="111">
        <f t="shared" si="7"/>
        <v>0.26149964832677863</v>
      </c>
      <c r="F37" s="471">
        <v>93.36</v>
      </c>
      <c r="G37" s="472">
        <v>114.06</v>
      </c>
      <c r="H37" s="473">
        <f t="shared" si="8"/>
        <v>20.700000000000003</v>
      </c>
      <c r="I37" s="111">
        <f t="shared" si="9"/>
        <v>0.22172236503856046</v>
      </c>
    </row>
    <row r="38" spans="1:9">
      <c r="A38" s="108" t="s">
        <v>162</v>
      </c>
      <c r="B38" s="476">
        <v>865473419.64999998</v>
      </c>
      <c r="C38" s="477">
        <v>870535844.63</v>
      </c>
      <c r="D38" s="174">
        <f t="shared" si="6"/>
        <v>5062424.9800000191</v>
      </c>
      <c r="E38" s="111">
        <f t="shared" si="7"/>
        <v>5.8493130638803681E-3</v>
      </c>
      <c r="F38" s="471">
        <v>113.45</v>
      </c>
      <c r="G38" s="472">
        <v>108.62</v>
      </c>
      <c r="H38" s="473">
        <f t="shared" si="8"/>
        <v>-4.8299999999999983</v>
      </c>
      <c r="I38" s="111">
        <f t="shared" si="9"/>
        <v>-4.2573821066549167E-2</v>
      </c>
    </row>
    <row r="39" spans="1:9">
      <c r="A39" s="108" t="s">
        <v>163</v>
      </c>
      <c r="B39" s="476">
        <v>70120689.329999998</v>
      </c>
      <c r="C39" s="477">
        <v>62250908.5</v>
      </c>
      <c r="D39" s="174">
        <f t="shared" si="6"/>
        <v>-7869780.8299999982</v>
      </c>
      <c r="E39" s="111">
        <f t="shared" si="7"/>
        <v>-0.11223193760921912</v>
      </c>
      <c r="F39" s="471">
        <v>372.21</v>
      </c>
      <c r="G39" s="472">
        <v>337.02</v>
      </c>
      <c r="H39" s="473">
        <f t="shared" si="8"/>
        <v>-35.19</v>
      </c>
      <c r="I39" s="111">
        <f t="shared" si="9"/>
        <v>-9.4543402917707797E-2</v>
      </c>
    </row>
    <row r="40" spans="1:9">
      <c r="A40" s="108" t="s">
        <v>56</v>
      </c>
      <c r="B40" s="476">
        <v>4494267.13</v>
      </c>
      <c r="C40" s="477">
        <v>3978164.19</v>
      </c>
      <c r="D40" s="174">
        <f t="shared" si="6"/>
        <v>-516102.93999999994</v>
      </c>
      <c r="E40" s="111">
        <f t="shared" si="7"/>
        <v>-0.11483583976460254</v>
      </c>
      <c r="F40" s="471">
        <v>45.87</v>
      </c>
      <c r="G40" s="472">
        <v>44.37</v>
      </c>
      <c r="H40" s="473">
        <f t="shared" si="8"/>
        <v>-1.5</v>
      </c>
      <c r="I40" s="111">
        <f t="shared" si="9"/>
        <v>-3.2701111837802443E-2</v>
      </c>
    </row>
    <row r="41" spans="1:9" ht="15.75" thickBot="1">
      <c r="A41" s="112" t="s">
        <v>57</v>
      </c>
      <c r="B41" s="478">
        <f>SUM(B26:B40)</f>
        <v>16045133548.629999</v>
      </c>
      <c r="C41" s="479">
        <f>SUM(C26:C40)</f>
        <v>18278456863.009998</v>
      </c>
      <c r="D41" s="360">
        <f t="shared" si="6"/>
        <v>2233323314.3799992</v>
      </c>
      <c r="E41" s="115">
        <f t="shared" si="7"/>
        <v>0.13919007327743249</v>
      </c>
      <c r="F41" s="474">
        <f>B41/B22</f>
        <v>74.598743457182081</v>
      </c>
      <c r="G41" s="474">
        <f>C41/C22</f>
        <v>81.925881435146721</v>
      </c>
      <c r="H41" s="475">
        <f t="shared" si="8"/>
        <v>7.3271379779646395</v>
      </c>
      <c r="I41" s="115">
        <f t="shared" si="9"/>
        <v>9.8220662150566129E-2</v>
      </c>
    </row>
    <row r="44" spans="1:9">
      <c r="A44" s="183" t="s">
        <v>298</v>
      </c>
    </row>
    <row r="45" spans="1:9">
      <c r="A45" s="183" t="s">
        <v>148</v>
      </c>
    </row>
    <row r="46" spans="1:9">
      <c r="A46" s="183" t="s">
        <v>147</v>
      </c>
    </row>
    <row r="47" spans="1:9">
      <c r="A47" t="s">
        <v>253</v>
      </c>
    </row>
  </sheetData>
  <mergeCells count="7">
    <mergeCell ref="A5:A6"/>
    <mergeCell ref="B5:E5"/>
    <mergeCell ref="F5:I5"/>
    <mergeCell ref="J5:M5"/>
    <mergeCell ref="A24:A25"/>
    <mergeCell ref="B24:E24"/>
    <mergeCell ref="F24:I24"/>
  </mergeCells>
  <pageMargins left="0.70866141732283472" right="0.70866141732283472" top="0.74803149606299213" bottom="0.35433070866141736" header="0.31496062992125984" footer="0.31496062992125984"/>
  <pageSetup paperSize="9" scale="60" orientation="landscape" horizontalDpi="1200" verticalDpi="1200" r:id="rId1"/>
  <headerFooter>
    <oddHeader>&amp;CPBS Expenditure and Prescriptions 2022-23</oddHeader>
    <oddFooter>&amp;CPage 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2:J35"/>
  <sheetViews>
    <sheetView showGridLines="0" showRuler="0" zoomScaleNormal="100" workbookViewId="0">
      <selection activeCell="I29" sqref="I29"/>
    </sheetView>
  </sheetViews>
  <sheetFormatPr defaultColWidth="9.140625" defaultRowHeight="15"/>
  <cols>
    <col min="1" max="1" width="44.7109375" style="3" customWidth="1"/>
    <col min="2" max="2" width="20.7109375" style="442" customWidth="1"/>
    <col min="3" max="3" width="20.7109375" style="3" customWidth="1"/>
    <col min="4" max="4" width="20.7109375" style="442" customWidth="1"/>
    <col min="5" max="5" width="20.7109375" style="3" customWidth="1"/>
    <col min="6" max="6" width="20.7109375" style="442" customWidth="1"/>
    <col min="7" max="7" width="20.7109375" style="3" customWidth="1"/>
    <col min="8" max="8" width="12.5703125" style="3" customWidth="1"/>
    <col min="9" max="9" width="18" style="3" bestFit="1" customWidth="1"/>
    <col min="10" max="10" width="14.85546875" style="3" bestFit="1" customWidth="1"/>
    <col min="11" max="16384" width="9.140625" style="3"/>
  </cols>
  <sheetData>
    <row r="2" spans="1:10" ht="18.75" customHeight="1">
      <c r="A2" s="1" t="s">
        <v>448</v>
      </c>
      <c r="B2" s="436"/>
      <c r="C2" s="2"/>
      <c r="D2" s="436"/>
      <c r="E2" s="2"/>
      <c r="F2" s="436"/>
      <c r="G2" s="2"/>
    </row>
    <row r="3" spans="1:10" ht="19.5" thickBot="1">
      <c r="B3" s="436"/>
      <c r="C3" s="2"/>
      <c r="D3" s="436"/>
      <c r="E3" s="2"/>
      <c r="F3" s="436"/>
      <c r="G3" s="2"/>
    </row>
    <row r="4" spans="1:10" ht="37.5" customHeight="1">
      <c r="A4" s="4" t="s">
        <v>0</v>
      </c>
      <c r="B4" s="437" t="s">
        <v>331</v>
      </c>
      <c r="C4" s="5" t="s">
        <v>2</v>
      </c>
      <c r="D4" s="437" t="s">
        <v>427</v>
      </c>
      <c r="E4" s="5" t="s">
        <v>2</v>
      </c>
      <c r="F4" s="437" t="s">
        <v>4</v>
      </c>
      <c r="G4" s="6" t="s">
        <v>5</v>
      </c>
    </row>
    <row r="5" spans="1:10">
      <c r="A5" s="7" t="s">
        <v>6</v>
      </c>
      <c r="B5" s="445">
        <v>7214557535.6305294</v>
      </c>
      <c r="C5" s="8">
        <f>IFERROR(B5/B$10,"")</f>
        <v>0.49176802934483904</v>
      </c>
      <c r="D5" s="445">
        <v>8242967627.9184275</v>
      </c>
      <c r="E5" s="8">
        <f>IFERROR(D5/D$10,"")</f>
        <v>0.48508152656389514</v>
      </c>
      <c r="F5" s="445">
        <f>D5-B5</f>
        <v>1028410092.2878981</v>
      </c>
      <c r="G5" s="9">
        <f>D5/B5-1</f>
        <v>0.14254652308320925</v>
      </c>
      <c r="I5" s="10"/>
    </row>
    <row r="6" spans="1:10">
      <c r="A6" s="7" t="s">
        <v>7</v>
      </c>
      <c r="B6" s="445">
        <v>2877955808.4794703</v>
      </c>
      <c r="C6" s="8">
        <f t="shared" ref="C6:E10" si="0">IFERROR(B6/B$10,"")</f>
        <v>0.19617095705284862</v>
      </c>
      <c r="D6" s="445">
        <v>3675234739.1715722</v>
      </c>
      <c r="E6" s="8">
        <f t="shared" si="0"/>
        <v>0.21627993196525599</v>
      </c>
      <c r="F6" s="445">
        <f t="shared" ref="F6:F11" si="1">D6-B6</f>
        <v>797278930.69210196</v>
      </c>
      <c r="G6" s="9">
        <f t="shared" ref="G6:G11" si="2">D6/B6-1</f>
        <v>0.27702959452783738</v>
      </c>
      <c r="I6" s="529"/>
    </row>
    <row r="7" spans="1:10">
      <c r="A7" s="7" t="s">
        <v>467</v>
      </c>
      <c r="B7" s="445">
        <v>15940398.09</v>
      </c>
      <c r="C7" s="8">
        <f t="shared" si="0"/>
        <v>1.0865500922235605E-3</v>
      </c>
      <c r="D7" s="445">
        <v>84059004.180000007</v>
      </c>
      <c r="E7" s="8">
        <f t="shared" si="0"/>
        <v>4.946697828943452E-3</v>
      </c>
      <c r="F7" s="445">
        <f t="shared" si="1"/>
        <v>68118606.090000004</v>
      </c>
      <c r="G7" s="9">
        <f t="shared" si="2"/>
        <v>4.273331550780612</v>
      </c>
      <c r="I7" s="11"/>
      <c r="J7" s="11"/>
    </row>
    <row r="8" spans="1:10">
      <c r="A8" s="7" t="s">
        <v>8</v>
      </c>
      <c r="B8" s="445">
        <v>4547719794.8699999</v>
      </c>
      <c r="C8" s="8">
        <f t="shared" si="0"/>
        <v>0.3099875758826115</v>
      </c>
      <c r="D8" s="445">
        <v>4971448827.29</v>
      </c>
      <c r="E8" s="8">
        <f t="shared" si="0"/>
        <v>0.29255943917677413</v>
      </c>
      <c r="F8" s="445">
        <f t="shared" si="1"/>
        <v>423729032.42000008</v>
      </c>
      <c r="G8" s="9">
        <f t="shared" si="2"/>
        <v>9.3173953438816293E-2</v>
      </c>
    </row>
    <row r="9" spans="1:10">
      <c r="A9" s="7" t="s">
        <v>9</v>
      </c>
      <c r="B9" s="445">
        <v>14478284.77</v>
      </c>
      <c r="C9" s="8">
        <f t="shared" si="0"/>
        <v>9.8688762747721763E-4</v>
      </c>
      <c r="D9" s="445">
        <v>19242895.960000001</v>
      </c>
      <c r="E9" s="8">
        <f t="shared" si="0"/>
        <v>1.13240446513123E-3</v>
      </c>
      <c r="F9" s="445">
        <f t="shared" si="1"/>
        <v>4764611.1900000013</v>
      </c>
      <c r="G9" s="9">
        <f t="shared" si="2"/>
        <v>0.32908671611934337</v>
      </c>
      <c r="I9" s="12"/>
    </row>
    <row r="10" spans="1:10">
      <c r="A10" s="13" t="s">
        <v>10</v>
      </c>
      <c r="B10" s="451">
        <v>14670651821.84</v>
      </c>
      <c r="C10" s="8">
        <f t="shared" si="0"/>
        <v>1</v>
      </c>
      <c r="D10" s="451">
        <v>16992953094.52</v>
      </c>
      <c r="E10" s="8">
        <f t="shared" si="0"/>
        <v>1</v>
      </c>
      <c r="F10" s="451">
        <f t="shared" si="1"/>
        <v>2322301272.6800003</v>
      </c>
      <c r="G10" s="9">
        <f t="shared" si="2"/>
        <v>0.15829571179808255</v>
      </c>
      <c r="I10" s="10"/>
    </row>
    <row r="11" spans="1:10" ht="19.5" thickBot="1">
      <c r="A11" s="14" t="s">
        <v>326</v>
      </c>
      <c r="B11" s="462">
        <v>10924747250.200001</v>
      </c>
      <c r="C11" s="15"/>
      <c r="D11" s="462">
        <v>12341307185.32</v>
      </c>
      <c r="E11" s="15"/>
      <c r="F11" s="462">
        <f t="shared" si="1"/>
        <v>1416559935.1199989</v>
      </c>
      <c r="G11" s="16">
        <f t="shared" si="2"/>
        <v>0.12966523642861083</v>
      </c>
      <c r="I11" s="372"/>
      <c r="J11" s="11"/>
    </row>
    <row r="12" spans="1:10" ht="18.75">
      <c r="A12" s="17"/>
      <c r="B12" s="438"/>
      <c r="C12" s="17"/>
      <c r="D12" s="438"/>
      <c r="E12" s="17"/>
      <c r="F12" s="438"/>
      <c r="G12" s="17"/>
    </row>
    <row r="13" spans="1:10" ht="18.75">
      <c r="A13" s="502" t="s">
        <v>293</v>
      </c>
      <c r="B13" s="503"/>
      <c r="C13" s="504"/>
      <c r="D13" s="503"/>
      <c r="E13" s="504"/>
      <c r="F13" s="503"/>
      <c r="G13" s="504"/>
    </row>
    <row r="14" spans="1:10" ht="18.75">
      <c r="A14" s="502" t="s">
        <v>488</v>
      </c>
      <c r="C14" s="17"/>
      <c r="D14" s="438"/>
      <c r="E14" s="17"/>
      <c r="F14" s="438"/>
      <c r="G14" s="17"/>
    </row>
    <row r="15" spans="1:10" ht="18.75">
      <c r="A15" s="17"/>
      <c r="B15" s="438"/>
      <c r="C15" s="17"/>
      <c r="D15" s="438"/>
      <c r="E15" s="17"/>
      <c r="F15" s="438"/>
      <c r="G15" s="17"/>
    </row>
    <row r="16" spans="1:10" ht="18.75">
      <c r="A16" s="1" t="s">
        <v>449</v>
      </c>
      <c r="B16" s="439"/>
      <c r="C16" s="18"/>
      <c r="D16" s="439"/>
      <c r="E16" s="18"/>
      <c r="F16" s="438"/>
      <c r="G16" s="17"/>
    </row>
    <row r="17" spans="1:9" ht="19.5" thickBot="1">
      <c r="A17" s="19"/>
      <c r="B17" s="440"/>
      <c r="C17" s="19"/>
      <c r="D17" s="440"/>
      <c r="E17" s="19"/>
      <c r="F17" s="444"/>
      <c r="G17" s="20"/>
    </row>
    <row r="18" spans="1:9" ht="30.75" customHeight="1">
      <c r="A18" s="4" t="s">
        <v>0</v>
      </c>
      <c r="B18" s="437" t="s">
        <v>332</v>
      </c>
      <c r="C18" s="335" t="s">
        <v>2</v>
      </c>
      <c r="D18" s="437" t="s">
        <v>428</v>
      </c>
      <c r="E18" s="5" t="s">
        <v>2</v>
      </c>
      <c r="F18" s="437" t="s">
        <v>4</v>
      </c>
      <c r="G18" s="6" t="s">
        <v>5</v>
      </c>
    </row>
    <row r="19" spans="1:9">
      <c r="A19" s="21" t="s">
        <v>11</v>
      </c>
      <c r="B19" s="445">
        <v>2156466697.02</v>
      </c>
      <c r="C19" s="8">
        <f t="shared" ref="C19:E29" si="3">IFERROR(B19/B$29,"")</f>
        <v>0.4741863602618121</v>
      </c>
      <c r="D19" s="445">
        <v>2441943533.5500002</v>
      </c>
      <c r="E19" s="8">
        <f t="shared" si="3"/>
        <v>0.4911935370118522</v>
      </c>
      <c r="F19" s="445">
        <f>D19-B19</f>
        <v>285476836.53000021</v>
      </c>
      <c r="G19" s="9">
        <f>IFERROR(D19/B19-1,"")</f>
        <v>0.13238175063148327</v>
      </c>
      <c r="H19" s="22"/>
      <c r="I19" s="11"/>
    </row>
    <row r="20" spans="1:9">
      <c r="A20" s="21" t="s">
        <v>307</v>
      </c>
      <c r="B20" s="445">
        <v>1906534153.5</v>
      </c>
      <c r="C20" s="8">
        <f t="shared" si="3"/>
        <v>0.41922858916036182</v>
      </c>
      <c r="D20" s="445">
        <v>1999231592.6400001</v>
      </c>
      <c r="E20" s="8">
        <f t="shared" si="3"/>
        <v>0.40214264736378796</v>
      </c>
      <c r="F20" s="445">
        <f t="shared" ref="F20:F29" si="4">D20-B20</f>
        <v>92697439.140000105</v>
      </c>
      <c r="G20" s="9">
        <f t="shared" ref="G20:G29" si="5">IFERROR(D20/B20-1,"")</f>
        <v>4.8620917159982069E-2</v>
      </c>
      <c r="H20" s="22"/>
    </row>
    <row r="21" spans="1:9">
      <c r="A21" s="21" t="s">
        <v>12</v>
      </c>
      <c r="B21" s="445">
        <v>151496718.69</v>
      </c>
      <c r="C21" s="8">
        <f t="shared" si="3"/>
        <v>3.3312676577148405E-2</v>
      </c>
      <c r="D21" s="445">
        <v>161479146.13999999</v>
      </c>
      <c r="E21" s="8">
        <f t="shared" si="3"/>
        <v>3.2481305098341781E-2</v>
      </c>
      <c r="F21" s="445">
        <f t="shared" si="4"/>
        <v>9982427.4499999881</v>
      </c>
      <c r="G21" s="9">
        <f t="shared" si="5"/>
        <v>6.5892037374265078E-2</v>
      </c>
      <c r="H21" s="22"/>
    </row>
    <row r="22" spans="1:9">
      <c r="A22" s="21" t="s">
        <v>349</v>
      </c>
      <c r="B22" s="445">
        <v>108372516.69</v>
      </c>
      <c r="C22" s="8">
        <f t="shared" si="3"/>
        <v>2.3830077836424376E-2</v>
      </c>
      <c r="D22" s="445">
        <v>133907726.72</v>
      </c>
      <c r="E22" s="8">
        <f t="shared" si="3"/>
        <v>2.693535252438569E-2</v>
      </c>
      <c r="F22" s="445">
        <f t="shared" si="4"/>
        <v>25535210.030000001</v>
      </c>
      <c r="G22" s="9">
        <f t="shared" si="5"/>
        <v>0.23562440745972135</v>
      </c>
      <c r="H22" s="23"/>
    </row>
    <row r="23" spans="1:9">
      <c r="A23" s="21" t="s">
        <v>13</v>
      </c>
      <c r="B23" s="445">
        <v>54529629.560000002</v>
      </c>
      <c r="C23" s="8">
        <f t="shared" si="3"/>
        <v>1.1990542957706296E-2</v>
      </c>
      <c r="D23" s="445">
        <v>65568912.310000002</v>
      </c>
      <c r="E23" s="8">
        <f t="shared" si="3"/>
        <v>1.318909528949983E-2</v>
      </c>
      <c r="F23" s="445">
        <f t="shared" si="4"/>
        <v>11039282.75</v>
      </c>
      <c r="G23" s="9">
        <f t="shared" si="5"/>
        <v>0.20244558488799669</v>
      </c>
      <c r="H23" s="23"/>
    </row>
    <row r="24" spans="1:9">
      <c r="A24" s="21" t="s">
        <v>14</v>
      </c>
      <c r="B24" s="445">
        <v>67378254.159999996</v>
      </c>
      <c r="C24" s="8">
        <f t="shared" si="3"/>
        <v>1.4815832372963087E-2</v>
      </c>
      <c r="D24" s="445">
        <v>70081894.629999995</v>
      </c>
      <c r="E24" s="8">
        <f t="shared" si="3"/>
        <v>1.4096875390790759E-2</v>
      </c>
      <c r="F24" s="445">
        <f t="shared" si="4"/>
        <v>2703640.4699999988</v>
      </c>
      <c r="G24" s="9">
        <f t="shared" si="5"/>
        <v>4.0126306383359012E-2</v>
      </c>
      <c r="H24" s="23"/>
    </row>
    <row r="25" spans="1:9">
      <c r="A25" s="21" t="s">
        <v>305</v>
      </c>
      <c r="B25" s="445">
        <v>35601252.979999997</v>
      </c>
      <c r="C25" s="8">
        <f t="shared" si="3"/>
        <v>7.8283743471089743E-3</v>
      </c>
      <c r="D25" s="445">
        <v>35403949.399999999</v>
      </c>
      <c r="E25" s="8">
        <f t="shared" si="3"/>
        <v>7.1214550586652893E-3</v>
      </c>
      <c r="F25" s="445">
        <f t="shared" si="4"/>
        <v>-197303.57999999821</v>
      </c>
      <c r="G25" s="9">
        <f t="shared" si="5"/>
        <v>-5.5420403352330894E-3</v>
      </c>
      <c r="H25" s="23"/>
    </row>
    <row r="26" spans="1:9">
      <c r="A26" s="21" t="s">
        <v>15</v>
      </c>
      <c r="B26" s="445">
        <v>172654.77</v>
      </c>
      <c r="C26" s="8">
        <f t="shared" si="3"/>
        <v>3.7965129292873567E-5</v>
      </c>
      <c r="D26" s="445">
        <v>127939.17</v>
      </c>
      <c r="E26" s="8">
        <f t="shared" si="3"/>
        <v>2.5734785662018219E-5</v>
      </c>
      <c r="F26" s="445">
        <f t="shared" si="4"/>
        <v>-44715.599999999991</v>
      </c>
      <c r="G26" s="9">
        <f t="shared" si="5"/>
        <v>-0.25898850057835066</v>
      </c>
      <c r="H26" s="23"/>
    </row>
    <row r="27" spans="1:9">
      <c r="A27" s="21" t="s">
        <v>338</v>
      </c>
      <c r="B27" s="445">
        <v>120862.5</v>
      </c>
      <c r="C27" s="8">
        <f t="shared" si="3"/>
        <v>2.6576505469034719E-5</v>
      </c>
      <c r="D27" s="445">
        <v>131752</v>
      </c>
      <c r="E27" s="8">
        <f t="shared" si="3"/>
        <v>2.6501731100352021E-5</v>
      </c>
      <c r="F27" s="445">
        <f t="shared" si="4"/>
        <v>10889.5</v>
      </c>
      <c r="G27" s="9">
        <f t="shared" si="5"/>
        <v>9.0098252146033619E-2</v>
      </c>
    </row>
    <row r="28" spans="1:9">
      <c r="A28" s="501" t="s">
        <v>490</v>
      </c>
      <c r="B28" s="445">
        <v>67047055</v>
      </c>
      <c r="C28" s="8">
        <f t="shared" si="3"/>
        <v>1.4743004851713076E-2</v>
      </c>
      <c r="D28" s="445">
        <v>63572380.729999997</v>
      </c>
      <c r="E28" s="8">
        <f t="shared" si="3"/>
        <v>1.2787495745913993E-2</v>
      </c>
      <c r="F28" s="445">
        <f t="shared" si="4"/>
        <v>-3474674.2700000033</v>
      </c>
      <c r="G28" s="9">
        <f t="shared" si="5"/>
        <v>-5.1824413018588311E-2</v>
      </c>
    </row>
    <row r="29" spans="1:9" ht="15.75" thickBot="1">
      <c r="A29" s="24" t="s">
        <v>16</v>
      </c>
      <c r="B29" s="447">
        <f>SUM(B19:B28)</f>
        <v>4547719794.8699999</v>
      </c>
      <c r="C29" s="25">
        <f t="shared" si="3"/>
        <v>1</v>
      </c>
      <c r="D29" s="447">
        <f>SUM(D19:D28)</f>
        <v>4971448827.2900009</v>
      </c>
      <c r="E29" s="25">
        <f>IFERROR(D29/D$29,"")</f>
        <v>1</v>
      </c>
      <c r="F29" s="447">
        <f t="shared" si="4"/>
        <v>423729032.42000103</v>
      </c>
      <c r="G29" s="16">
        <f t="shared" si="5"/>
        <v>9.3173953438816293E-2</v>
      </c>
      <c r="H29" s="23"/>
    </row>
    <row r="30" spans="1:9" ht="18.75">
      <c r="A30" s="26"/>
      <c r="B30" s="443"/>
      <c r="C30" s="27"/>
      <c r="D30" s="441"/>
      <c r="E30" s="28"/>
      <c r="F30" s="441"/>
      <c r="G30" s="28"/>
      <c r="H30" s="23"/>
    </row>
    <row r="31" spans="1:9">
      <c r="A31" s="3" t="s">
        <v>17</v>
      </c>
      <c r="H31" s="29"/>
    </row>
    <row r="32" spans="1:9" ht="15" customHeight="1">
      <c r="A32" s="346" t="s">
        <v>345</v>
      </c>
      <c r="H32" s="30"/>
    </row>
    <row r="33" spans="1:8" ht="15" customHeight="1">
      <c r="A33" s="346" t="s">
        <v>283</v>
      </c>
      <c r="H33" s="30"/>
    </row>
    <row r="34" spans="1:8" ht="29.1" customHeight="1">
      <c r="A34" s="588" t="s">
        <v>489</v>
      </c>
      <c r="B34" s="588"/>
      <c r="C34" s="588"/>
      <c r="D34" s="588"/>
      <c r="E34" s="588"/>
      <c r="F34" s="588"/>
      <c r="G34" s="588"/>
    </row>
    <row r="35" spans="1:8" ht="29.1" customHeight="1">
      <c r="A35" s="588"/>
      <c r="B35" s="588"/>
      <c r="C35" s="588"/>
      <c r="D35" s="588"/>
      <c r="E35" s="588"/>
      <c r="F35" s="588"/>
      <c r="G35" s="588"/>
    </row>
  </sheetData>
  <mergeCells count="2">
    <mergeCell ref="A34:G34"/>
    <mergeCell ref="A35:G35"/>
  </mergeCells>
  <pageMargins left="0.70866141732283472" right="0.70866141732283472" top="0.74803149606299213" bottom="0.35433070866141736" header="0.31496062992125984" footer="0.31496062992125984"/>
  <pageSetup paperSize="9" scale="77" orientation="landscape" horizontalDpi="2400" verticalDpi="2400" r:id="rId1"/>
  <headerFooter>
    <oddHeader>&amp;CPBS Expenditure and Prescriptions 2022-23</oddHeader>
    <oddFooter>&amp;CPage 2</oddFooter>
  </headerFooter>
  <rowBreaks count="1" manualBreakCount="1">
    <brk id="33" max="16383" man="1"/>
  </rowBreaks>
  <ignoredErrors>
    <ignoredError sqref="C29"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DA3E7-2133-48BB-AFB5-A84386B2675D}">
  <sheetPr>
    <tabColor rgb="FF92D050"/>
  </sheetPr>
  <dimension ref="A33:R33"/>
  <sheetViews>
    <sheetView workbookViewId="0">
      <selection activeCell="W19" sqref="W19"/>
    </sheetView>
  </sheetViews>
  <sheetFormatPr defaultRowHeight="15"/>
  <sheetData>
    <row r="33" spans="1:18">
      <c r="A33" s="582" t="s">
        <v>952</v>
      </c>
      <c r="B33" s="582"/>
      <c r="C33" s="582"/>
      <c r="D33" s="582"/>
      <c r="E33" s="582"/>
      <c r="F33" s="582"/>
      <c r="G33" s="582"/>
      <c r="H33" s="582"/>
      <c r="I33" s="582"/>
      <c r="J33" s="582"/>
      <c r="K33" s="582"/>
      <c r="L33" s="582"/>
      <c r="M33" s="582"/>
      <c r="N33" s="582"/>
      <c r="O33" s="582"/>
      <c r="P33" s="582"/>
      <c r="Q33" s="582"/>
      <c r="R33" s="582"/>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13034-E42D-4A5F-9AC2-C3752448DFE2}">
  <sheetPr>
    <tabColor rgb="FF92D050"/>
  </sheetPr>
  <dimension ref="A32:R32"/>
  <sheetViews>
    <sheetView workbookViewId="0">
      <selection activeCell="X13" sqref="X13"/>
    </sheetView>
  </sheetViews>
  <sheetFormatPr defaultRowHeight="15"/>
  <sheetData>
    <row r="32" spans="1:18">
      <c r="A32" s="582" t="s">
        <v>952</v>
      </c>
      <c r="B32" s="582"/>
      <c r="C32" s="582"/>
      <c r="D32" s="582"/>
      <c r="E32" s="582"/>
      <c r="F32" s="582"/>
      <c r="G32" s="582"/>
      <c r="H32" s="582"/>
      <c r="I32" s="582"/>
      <c r="J32" s="582"/>
      <c r="K32" s="582"/>
      <c r="L32" s="582"/>
      <c r="M32" s="582"/>
      <c r="N32" s="582"/>
      <c r="O32" s="582"/>
      <c r="P32" s="582"/>
      <c r="Q32" s="582"/>
      <c r="R32" s="582"/>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N46"/>
  <sheetViews>
    <sheetView showGridLines="0" zoomScaleNormal="100" workbookViewId="0">
      <selection activeCell="P30" sqref="P29:P30"/>
    </sheetView>
  </sheetViews>
  <sheetFormatPr defaultRowHeight="15"/>
  <cols>
    <col min="1" max="1" width="6.42578125" customWidth="1"/>
    <col min="2" max="2" width="27.85546875" customWidth="1"/>
    <col min="3" max="3" width="13.7109375" customWidth="1"/>
    <col min="4" max="4" width="16.7109375" style="173" bestFit="1" customWidth="1"/>
    <col min="5" max="5" width="15.5703125" style="173" bestFit="1" customWidth="1"/>
    <col min="6" max="6" width="14.85546875" style="173" bestFit="1" customWidth="1"/>
    <col min="7" max="7" width="12" style="173" bestFit="1" customWidth="1"/>
    <col min="8" max="8" width="13.42578125" customWidth="1"/>
    <col min="9" max="9" width="16.7109375" style="173" bestFit="1" customWidth="1"/>
    <col min="10" max="10" width="15.5703125" style="173" bestFit="1" customWidth="1"/>
    <col min="11" max="11" width="14.85546875" style="173" bestFit="1" customWidth="1"/>
    <col min="12" max="12" width="12" style="173" bestFit="1" customWidth="1"/>
    <col min="13" max="13" width="14.5703125" style="173" customWidth="1"/>
    <col min="14" max="14" width="17.5703125" customWidth="1"/>
  </cols>
  <sheetData>
    <row r="1" spans="1:14">
      <c r="A1" s="118"/>
    </row>
    <row r="2" spans="1:14">
      <c r="A2" s="119" t="s">
        <v>455</v>
      </c>
    </row>
    <row r="3" spans="1:14">
      <c r="A3" t="s">
        <v>167</v>
      </c>
    </row>
    <row r="4" spans="1:14" ht="15.75" thickBot="1"/>
    <row r="5" spans="1:14" ht="15.75" thickBot="1">
      <c r="A5" s="119"/>
      <c r="B5" s="119"/>
      <c r="C5" s="626" t="s">
        <v>331</v>
      </c>
      <c r="D5" s="627"/>
      <c r="E5" s="627"/>
      <c r="F5" s="627"/>
      <c r="G5" s="628"/>
      <c r="H5" s="629" t="s">
        <v>427</v>
      </c>
      <c r="I5" s="630"/>
      <c r="J5" s="630"/>
      <c r="K5" s="630"/>
      <c r="L5" s="630"/>
      <c r="M5" s="631" t="s">
        <v>27</v>
      </c>
      <c r="N5" s="633" t="s">
        <v>28</v>
      </c>
    </row>
    <row r="6" spans="1:14" ht="45">
      <c r="A6" s="120" t="s">
        <v>47</v>
      </c>
      <c r="B6" s="121" t="s">
        <v>48</v>
      </c>
      <c r="C6" s="122" t="s">
        <v>40</v>
      </c>
      <c r="D6" s="480" t="s">
        <v>29</v>
      </c>
      <c r="E6" s="480" t="s">
        <v>52</v>
      </c>
      <c r="F6" s="480" t="s">
        <v>34</v>
      </c>
      <c r="G6" s="482" t="s">
        <v>35</v>
      </c>
      <c r="H6" s="122" t="s">
        <v>40</v>
      </c>
      <c r="I6" s="480" t="s">
        <v>29</v>
      </c>
      <c r="J6" s="480" t="s">
        <v>52</v>
      </c>
      <c r="K6" s="480" t="s">
        <v>34</v>
      </c>
      <c r="L6" s="485" t="s">
        <v>35</v>
      </c>
      <c r="M6" s="632"/>
      <c r="N6" s="634"/>
    </row>
    <row r="7" spans="1:14">
      <c r="A7" s="353">
        <v>1</v>
      </c>
      <c r="B7" s="125" t="s">
        <v>506</v>
      </c>
      <c r="C7" s="109">
        <v>60412</v>
      </c>
      <c r="D7" s="477">
        <v>65402419.710000001</v>
      </c>
      <c r="E7" s="477">
        <v>1065806.5</v>
      </c>
      <c r="F7" s="477">
        <v>66468226.210000001</v>
      </c>
      <c r="G7" s="483">
        <v>1100.25</v>
      </c>
      <c r="H7" s="109">
        <v>581630</v>
      </c>
      <c r="I7" s="477">
        <v>646447181.08000004</v>
      </c>
      <c r="J7" s="477">
        <v>7983552.7999999998</v>
      </c>
      <c r="K7" s="477">
        <v>654430733.88</v>
      </c>
      <c r="L7" s="483">
        <v>1125.17</v>
      </c>
      <c r="M7" s="486">
        <v>581044761.37</v>
      </c>
      <c r="N7" s="126">
        <v>8.8841000000000001</v>
      </c>
    </row>
    <row r="8" spans="1:14" ht="30">
      <c r="A8" s="353">
        <v>2</v>
      </c>
      <c r="B8" s="125" t="s">
        <v>895</v>
      </c>
      <c r="C8" s="109">
        <v>3481</v>
      </c>
      <c r="D8" s="477">
        <v>74359140.5</v>
      </c>
      <c r="E8" s="477">
        <v>59418.400000000001</v>
      </c>
      <c r="F8" s="477">
        <v>74418558.900000006</v>
      </c>
      <c r="G8" s="483">
        <v>21378.5</v>
      </c>
      <c r="H8" s="109">
        <v>24008</v>
      </c>
      <c r="I8" s="477">
        <v>512857552.57999998</v>
      </c>
      <c r="J8" s="477">
        <v>377478.40000000002</v>
      </c>
      <c r="K8" s="477">
        <v>513235030.98000002</v>
      </c>
      <c r="L8" s="483">
        <v>21377.67</v>
      </c>
      <c r="M8" s="487">
        <v>438498412.07999998</v>
      </c>
      <c r="N8" s="127">
        <v>5.8970000000000002</v>
      </c>
    </row>
    <row r="9" spans="1:14" ht="30" customHeight="1">
      <c r="A9" s="353">
        <v>3</v>
      </c>
      <c r="B9" s="125" t="s">
        <v>512</v>
      </c>
      <c r="C9" s="109">
        <v>9773</v>
      </c>
      <c r="D9" s="477">
        <v>10616256.58</v>
      </c>
      <c r="E9" s="477">
        <v>241473.1</v>
      </c>
      <c r="F9" s="477">
        <v>10857729.68</v>
      </c>
      <c r="G9" s="483">
        <v>1110.99</v>
      </c>
      <c r="H9" s="109">
        <v>290916</v>
      </c>
      <c r="I9" s="477">
        <v>334491173.20999998</v>
      </c>
      <c r="J9" s="477">
        <v>4903075.5</v>
      </c>
      <c r="K9" s="477">
        <v>339394248.70999998</v>
      </c>
      <c r="L9" s="483">
        <v>1166.6400000000001</v>
      </c>
      <c r="M9" s="487">
        <v>323874916.63</v>
      </c>
      <c r="N9" s="127">
        <v>30.507400000000001</v>
      </c>
    </row>
    <row r="10" spans="1:14">
      <c r="A10" s="353">
        <v>4</v>
      </c>
      <c r="B10" s="125" t="s">
        <v>516</v>
      </c>
      <c r="C10" s="109">
        <v>92355</v>
      </c>
      <c r="D10" s="477">
        <v>157764155.97</v>
      </c>
      <c r="E10" s="477">
        <v>2882127.6</v>
      </c>
      <c r="F10" s="477">
        <v>160646283.56999999</v>
      </c>
      <c r="G10" s="483">
        <v>1739.44</v>
      </c>
      <c r="H10" s="109">
        <v>151157</v>
      </c>
      <c r="I10" s="477">
        <v>258822623.55000001</v>
      </c>
      <c r="J10" s="477">
        <v>4020461</v>
      </c>
      <c r="K10" s="477">
        <v>262843084.55000001</v>
      </c>
      <c r="L10" s="483">
        <v>1738.87</v>
      </c>
      <c r="M10" s="487">
        <v>101058467.58</v>
      </c>
      <c r="N10" s="127">
        <v>0.64059999999999995</v>
      </c>
    </row>
    <row r="11" spans="1:14">
      <c r="A11" s="353">
        <v>5</v>
      </c>
      <c r="B11" s="125" t="s">
        <v>519</v>
      </c>
      <c r="C11" s="109">
        <v>73376</v>
      </c>
      <c r="D11" s="477">
        <v>91923910.700000003</v>
      </c>
      <c r="E11" s="477">
        <v>1767442</v>
      </c>
      <c r="F11" s="477">
        <v>93691352.700000003</v>
      </c>
      <c r="G11" s="483">
        <v>1276.8699999999999</v>
      </c>
      <c r="H11" s="109">
        <v>122466</v>
      </c>
      <c r="I11" s="477">
        <v>158312784.02000001</v>
      </c>
      <c r="J11" s="477">
        <v>2705066.4</v>
      </c>
      <c r="K11" s="477">
        <v>161017850.41999999</v>
      </c>
      <c r="L11" s="483">
        <v>1314.8</v>
      </c>
      <c r="M11" s="487">
        <v>66388873.32</v>
      </c>
      <c r="N11" s="127">
        <v>0.72219999999999995</v>
      </c>
    </row>
    <row r="12" spans="1:14">
      <c r="A12" s="353">
        <v>6</v>
      </c>
      <c r="B12" s="125" t="s">
        <v>511</v>
      </c>
      <c r="C12" s="109">
        <v>42059</v>
      </c>
      <c r="D12" s="477">
        <v>300225678.04000002</v>
      </c>
      <c r="E12" s="477">
        <v>1285822.3999999999</v>
      </c>
      <c r="F12" s="477">
        <v>301511500.44</v>
      </c>
      <c r="G12" s="483">
        <v>7168.77</v>
      </c>
      <c r="H12" s="109">
        <v>48857</v>
      </c>
      <c r="I12" s="477">
        <v>355959025.85000002</v>
      </c>
      <c r="J12" s="477">
        <v>1300262</v>
      </c>
      <c r="K12" s="477">
        <v>357259287.85000002</v>
      </c>
      <c r="L12" s="483">
        <v>7312.35</v>
      </c>
      <c r="M12" s="487">
        <v>55733347.810000002</v>
      </c>
      <c r="N12" s="127">
        <v>0.18559999999999999</v>
      </c>
    </row>
    <row r="13" spans="1:14">
      <c r="A13" s="353">
        <v>7</v>
      </c>
      <c r="B13" s="125" t="s">
        <v>524</v>
      </c>
      <c r="C13" s="109">
        <v>858569</v>
      </c>
      <c r="D13" s="477">
        <v>97000155.109999999</v>
      </c>
      <c r="E13" s="477">
        <v>17197342</v>
      </c>
      <c r="F13" s="477">
        <v>114197497.11</v>
      </c>
      <c r="G13" s="483">
        <v>133.01</v>
      </c>
      <c r="H13" s="109">
        <v>1255370</v>
      </c>
      <c r="I13" s="477">
        <v>146166023.31</v>
      </c>
      <c r="J13" s="477">
        <v>20910340.199999999</v>
      </c>
      <c r="K13" s="477">
        <v>167076363.50999999</v>
      </c>
      <c r="L13" s="483">
        <v>133.09</v>
      </c>
      <c r="M13" s="487">
        <v>49165868.200000003</v>
      </c>
      <c r="N13" s="127">
        <v>0.50690000000000002</v>
      </c>
    </row>
    <row r="14" spans="1:14">
      <c r="A14" s="353">
        <v>8</v>
      </c>
      <c r="B14" s="125" t="s">
        <v>671</v>
      </c>
      <c r="C14" s="109">
        <v>296</v>
      </c>
      <c r="D14" s="477">
        <v>18844775.190000001</v>
      </c>
      <c r="E14" s="477">
        <v>10259.5</v>
      </c>
      <c r="F14" s="477">
        <v>18855034.690000001</v>
      </c>
      <c r="G14" s="483">
        <v>63699.44</v>
      </c>
      <c r="H14" s="109">
        <v>981</v>
      </c>
      <c r="I14" s="477">
        <v>60602119.840000004</v>
      </c>
      <c r="J14" s="477">
        <v>28020.6</v>
      </c>
      <c r="K14" s="477">
        <v>60630140.439999998</v>
      </c>
      <c r="L14" s="483">
        <v>61804.42</v>
      </c>
      <c r="M14" s="487">
        <v>41757344.649999999</v>
      </c>
      <c r="N14" s="127">
        <v>2.2159</v>
      </c>
    </row>
    <row r="15" spans="1:14">
      <c r="A15" s="353">
        <v>9</v>
      </c>
      <c r="B15" s="125" t="s">
        <v>528</v>
      </c>
      <c r="C15" s="109">
        <v>12856</v>
      </c>
      <c r="D15" s="477">
        <v>96359560.840000004</v>
      </c>
      <c r="E15" s="477">
        <v>128841.2</v>
      </c>
      <c r="F15" s="477">
        <v>96488402.040000007</v>
      </c>
      <c r="G15" s="483">
        <v>7505.32</v>
      </c>
      <c r="H15" s="109">
        <v>18759</v>
      </c>
      <c r="I15" s="477">
        <v>135322801.59</v>
      </c>
      <c r="J15" s="477">
        <v>258398</v>
      </c>
      <c r="K15" s="477">
        <v>135581199.59</v>
      </c>
      <c r="L15" s="483">
        <v>7227.53</v>
      </c>
      <c r="M15" s="487">
        <v>38963240.75</v>
      </c>
      <c r="N15" s="127">
        <v>0.40439999999999998</v>
      </c>
    </row>
    <row r="16" spans="1:14">
      <c r="A16" s="353">
        <v>10</v>
      </c>
      <c r="B16" s="125" t="s">
        <v>513</v>
      </c>
      <c r="C16" s="109">
        <v>3323374</v>
      </c>
      <c r="D16" s="477">
        <v>270768922.51999998</v>
      </c>
      <c r="E16" s="477">
        <v>40030731.5</v>
      </c>
      <c r="F16" s="477">
        <v>310799654.01999998</v>
      </c>
      <c r="G16" s="483">
        <v>93.52</v>
      </c>
      <c r="H16" s="109">
        <v>3717593</v>
      </c>
      <c r="I16" s="477">
        <v>304367580.63999999</v>
      </c>
      <c r="J16" s="477">
        <v>39406766.600000001</v>
      </c>
      <c r="K16" s="477">
        <v>343774347.24000001</v>
      </c>
      <c r="L16" s="483">
        <v>92.47</v>
      </c>
      <c r="M16" s="487">
        <v>33598658.119999997</v>
      </c>
      <c r="N16" s="127">
        <v>0.1241</v>
      </c>
    </row>
    <row r="17" spans="1:14">
      <c r="A17" s="353">
        <v>11</v>
      </c>
      <c r="B17" s="125" t="s">
        <v>542</v>
      </c>
      <c r="C17" s="109">
        <v>782689</v>
      </c>
      <c r="D17" s="477">
        <v>55776683.990000002</v>
      </c>
      <c r="E17" s="477">
        <v>21475155.600000001</v>
      </c>
      <c r="F17" s="477">
        <v>77251839.590000004</v>
      </c>
      <c r="G17" s="483">
        <v>98.7</v>
      </c>
      <c r="H17" s="109">
        <v>1173716</v>
      </c>
      <c r="I17" s="477">
        <v>86094302.319999993</v>
      </c>
      <c r="J17" s="477">
        <v>29805830.899999999</v>
      </c>
      <c r="K17" s="477">
        <v>115900133.22</v>
      </c>
      <c r="L17" s="483">
        <v>98.75</v>
      </c>
      <c r="M17" s="487">
        <v>30317618.329999998</v>
      </c>
      <c r="N17" s="127">
        <v>0.54359999999999997</v>
      </c>
    </row>
    <row r="18" spans="1:14">
      <c r="A18" s="353">
        <v>12</v>
      </c>
      <c r="B18" s="125" t="s">
        <v>531</v>
      </c>
      <c r="C18" s="109">
        <v>25091</v>
      </c>
      <c r="D18" s="477">
        <v>94479472.030000001</v>
      </c>
      <c r="E18" s="477">
        <v>772652.3</v>
      </c>
      <c r="F18" s="477">
        <v>95252124.329999998</v>
      </c>
      <c r="G18" s="483">
        <v>3796.27</v>
      </c>
      <c r="H18" s="109">
        <v>33022</v>
      </c>
      <c r="I18" s="477">
        <v>124482253.73999999</v>
      </c>
      <c r="J18" s="477">
        <v>869788.3</v>
      </c>
      <c r="K18" s="477">
        <v>125352042.04000001</v>
      </c>
      <c r="L18" s="483">
        <v>3796.02</v>
      </c>
      <c r="M18" s="487">
        <v>30002781.710000001</v>
      </c>
      <c r="N18" s="127">
        <v>0.31759999999999999</v>
      </c>
    </row>
    <row r="19" spans="1:14">
      <c r="A19" s="353">
        <v>13</v>
      </c>
      <c r="B19" s="125" t="s">
        <v>896</v>
      </c>
      <c r="C19" s="109">
        <v>505</v>
      </c>
      <c r="D19" s="477">
        <v>11829434.34</v>
      </c>
      <c r="E19" s="477">
        <v>14648.7</v>
      </c>
      <c r="F19" s="477">
        <v>11844083.039999999</v>
      </c>
      <c r="G19" s="483">
        <v>23453.63</v>
      </c>
      <c r="H19" s="109">
        <v>1363</v>
      </c>
      <c r="I19" s="477">
        <v>40427336.039999999</v>
      </c>
      <c r="J19" s="477">
        <v>32659.7</v>
      </c>
      <c r="K19" s="477">
        <v>40459995.740000002</v>
      </c>
      <c r="L19" s="483">
        <v>29684.52</v>
      </c>
      <c r="M19" s="487">
        <v>28597901.699999999</v>
      </c>
      <c r="N19" s="127">
        <v>2.4175</v>
      </c>
    </row>
    <row r="20" spans="1:14">
      <c r="A20" s="353">
        <v>14</v>
      </c>
      <c r="B20" s="125" t="s">
        <v>530</v>
      </c>
      <c r="C20" s="109">
        <v>37667</v>
      </c>
      <c r="D20" s="477">
        <v>104143005.73999999</v>
      </c>
      <c r="E20" s="477">
        <v>1272459.5</v>
      </c>
      <c r="F20" s="477">
        <v>105415465.23999999</v>
      </c>
      <c r="G20" s="483">
        <v>2798.62</v>
      </c>
      <c r="H20" s="109">
        <v>52249</v>
      </c>
      <c r="I20" s="477">
        <v>130758629.27</v>
      </c>
      <c r="J20" s="477">
        <v>1518152.7</v>
      </c>
      <c r="K20" s="477">
        <v>132276781.97</v>
      </c>
      <c r="L20" s="483">
        <v>2531.66</v>
      </c>
      <c r="M20" s="487">
        <v>26615623.530000001</v>
      </c>
      <c r="N20" s="127">
        <v>0.25559999999999999</v>
      </c>
    </row>
    <row r="21" spans="1:14">
      <c r="A21" s="353">
        <v>15</v>
      </c>
      <c r="B21" s="125" t="s">
        <v>525</v>
      </c>
      <c r="C21" s="109">
        <v>15079</v>
      </c>
      <c r="D21" s="477">
        <v>119669620.41</v>
      </c>
      <c r="E21" s="477">
        <v>305395.09999999998</v>
      </c>
      <c r="F21" s="477">
        <v>119975015.51000001</v>
      </c>
      <c r="G21" s="483">
        <v>7956.43</v>
      </c>
      <c r="H21" s="109">
        <v>18403</v>
      </c>
      <c r="I21" s="477">
        <v>146147284.38</v>
      </c>
      <c r="J21" s="477">
        <v>330734.09999999998</v>
      </c>
      <c r="K21" s="477">
        <v>146478018.47999999</v>
      </c>
      <c r="L21" s="483">
        <v>7959.46</v>
      </c>
      <c r="M21" s="487">
        <v>26477663.969999999</v>
      </c>
      <c r="N21" s="127">
        <v>0.2213</v>
      </c>
    </row>
    <row r="22" spans="1:14">
      <c r="A22" s="353">
        <v>16</v>
      </c>
      <c r="B22" s="125" t="s">
        <v>897</v>
      </c>
      <c r="C22" s="109">
        <v>31</v>
      </c>
      <c r="D22" s="477">
        <v>270477.71000000002</v>
      </c>
      <c r="E22" s="477">
        <v>533.79999999999995</v>
      </c>
      <c r="F22" s="477">
        <v>271011.51</v>
      </c>
      <c r="G22" s="483">
        <v>8742.31</v>
      </c>
      <c r="H22" s="109">
        <v>3012</v>
      </c>
      <c r="I22" s="477">
        <v>26359214.129999999</v>
      </c>
      <c r="J22" s="477">
        <v>37209.4</v>
      </c>
      <c r="K22" s="477">
        <v>26396423.530000001</v>
      </c>
      <c r="L22" s="483">
        <v>8763.75</v>
      </c>
      <c r="M22" s="487">
        <v>26088736.420000002</v>
      </c>
      <c r="N22" s="127">
        <v>96.454300000000003</v>
      </c>
    </row>
    <row r="23" spans="1:14">
      <c r="A23" s="353">
        <v>17</v>
      </c>
      <c r="B23" s="125" t="s">
        <v>898</v>
      </c>
      <c r="C23" s="109">
        <v>540</v>
      </c>
      <c r="D23" s="477">
        <v>3321976.29</v>
      </c>
      <c r="E23" s="477">
        <v>6150.6</v>
      </c>
      <c r="F23" s="477">
        <v>3328126.89</v>
      </c>
      <c r="G23" s="483">
        <v>6163.2</v>
      </c>
      <c r="H23" s="109">
        <v>4674</v>
      </c>
      <c r="I23" s="477">
        <v>27989451.870000001</v>
      </c>
      <c r="J23" s="477">
        <v>22288.7</v>
      </c>
      <c r="K23" s="477">
        <v>28011740.57</v>
      </c>
      <c r="L23" s="483">
        <v>5993.1</v>
      </c>
      <c r="M23" s="487">
        <v>24667475.579999998</v>
      </c>
      <c r="N23" s="127">
        <v>7.4255000000000004</v>
      </c>
    </row>
    <row r="24" spans="1:14">
      <c r="A24" s="353">
        <v>18</v>
      </c>
      <c r="B24" s="125" t="s">
        <v>899</v>
      </c>
      <c r="C24" s="109">
        <v>4962</v>
      </c>
      <c r="D24" s="477">
        <v>12655862.82</v>
      </c>
      <c r="E24" s="477">
        <v>153650.29999999999</v>
      </c>
      <c r="F24" s="477">
        <v>12809513.119999999</v>
      </c>
      <c r="G24" s="483">
        <v>2581.52</v>
      </c>
      <c r="H24" s="109">
        <v>15213</v>
      </c>
      <c r="I24" s="477">
        <v>36675480.100000001</v>
      </c>
      <c r="J24" s="477">
        <v>390353</v>
      </c>
      <c r="K24" s="477">
        <v>37065833.100000001</v>
      </c>
      <c r="L24" s="483">
        <v>2436.46</v>
      </c>
      <c r="M24" s="487">
        <v>24019617.280000001</v>
      </c>
      <c r="N24" s="127">
        <v>1.8978999999999999</v>
      </c>
    </row>
    <row r="25" spans="1:14">
      <c r="A25" s="353">
        <v>19</v>
      </c>
      <c r="B25" s="125" t="s">
        <v>609</v>
      </c>
      <c r="C25" s="109">
        <v>381</v>
      </c>
      <c r="D25" s="477">
        <v>41901965</v>
      </c>
      <c r="E25" s="477">
        <v>8035</v>
      </c>
      <c r="F25" s="477">
        <v>41910000</v>
      </c>
      <c r="G25" s="483">
        <v>110000</v>
      </c>
      <c r="H25" s="109">
        <v>598</v>
      </c>
      <c r="I25" s="477">
        <v>65767238.799999997</v>
      </c>
      <c r="J25" s="477">
        <v>12761.2</v>
      </c>
      <c r="K25" s="477">
        <v>65780000</v>
      </c>
      <c r="L25" s="483">
        <v>110000</v>
      </c>
      <c r="M25" s="487">
        <v>23865273.800000001</v>
      </c>
      <c r="N25" s="127">
        <v>0.5696</v>
      </c>
    </row>
    <row r="26" spans="1:14" ht="15.75" thickBot="1">
      <c r="A26" s="353">
        <v>20</v>
      </c>
      <c r="B26" s="125" t="s">
        <v>552</v>
      </c>
      <c r="C26" s="109">
        <v>9361</v>
      </c>
      <c r="D26" s="477">
        <v>50188634.670000002</v>
      </c>
      <c r="E26" s="477">
        <v>297280.3</v>
      </c>
      <c r="F26" s="477">
        <v>50485914.969999999</v>
      </c>
      <c r="G26" s="483">
        <v>5393.22</v>
      </c>
      <c r="H26" s="109">
        <v>13779</v>
      </c>
      <c r="I26" s="477">
        <v>73972197.079999998</v>
      </c>
      <c r="J26" s="477">
        <v>378350.9</v>
      </c>
      <c r="K26" s="477">
        <v>74350547.980000004</v>
      </c>
      <c r="L26" s="483">
        <v>5395.93</v>
      </c>
      <c r="M26" s="487">
        <v>23783562.41</v>
      </c>
      <c r="N26" s="127">
        <v>0.47389999999999999</v>
      </c>
    </row>
    <row r="27" spans="1:14" ht="30.75" thickBot="1">
      <c r="A27" s="353">
        <v>21</v>
      </c>
      <c r="B27" s="125" t="s">
        <v>900</v>
      </c>
      <c r="C27" s="583" t="s">
        <v>967</v>
      </c>
      <c r="D27" s="584" t="s">
        <v>967</v>
      </c>
      <c r="E27" s="584" t="s">
        <v>967</v>
      </c>
      <c r="F27" s="584" t="s">
        <v>967</v>
      </c>
      <c r="G27" s="585" t="s">
        <v>967</v>
      </c>
      <c r="H27" s="109">
        <v>13</v>
      </c>
      <c r="I27" s="477">
        <v>32860582.809999999</v>
      </c>
      <c r="J27" s="477">
        <v>477.5</v>
      </c>
      <c r="K27" s="477">
        <v>32861060.309999999</v>
      </c>
      <c r="L27" s="483">
        <v>2527773.87</v>
      </c>
      <c r="M27" s="586" t="s">
        <v>967</v>
      </c>
      <c r="N27" s="587" t="s">
        <v>967</v>
      </c>
    </row>
    <row r="28" spans="1:14">
      <c r="A28" s="353">
        <v>22</v>
      </c>
      <c r="B28" s="125" t="s">
        <v>604</v>
      </c>
      <c r="C28" s="109">
        <v>3752</v>
      </c>
      <c r="D28" s="477">
        <v>30733708.620000001</v>
      </c>
      <c r="E28" s="477">
        <v>52391.9</v>
      </c>
      <c r="F28" s="477">
        <v>30786100.52</v>
      </c>
      <c r="G28" s="483">
        <v>8205.25</v>
      </c>
      <c r="H28" s="109">
        <v>6415</v>
      </c>
      <c r="I28" s="477">
        <v>52494390.549999997</v>
      </c>
      <c r="J28" s="477">
        <v>81412.7</v>
      </c>
      <c r="K28" s="477">
        <v>52575803.25</v>
      </c>
      <c r="L28" s="483">
        <v>8195.76</v>
      </c>
      <c r="M28" s="487">
        <v>21760681.93</v>
      </c>
      <c r="N28" s="127">
        <v>0.70799999999999996</v>
      </c>
    </row>
    <row r="29" spans="1:14">
      <c r="A29" s="353">
        <v>23</v>
      </c>
      <c r="B29" s="125" t="s">
        <v>523</v>
      </c>
      <c r="C29" s="109">
        <v>10041</v>
      </c>
      <c r="D29" s="477">
        <v>126424728.84</v>
      </c>
      <c r="E29" s="477">
        <v>200019.9</v>
      </c>
      <c r="F29" s="477">
        <v>126624748.73999999</v>
      </c>
      <c r="G29" s="483">
        <v>12610.77</v>
      </c>
      <c r="H29" s="109">
        <v>11846</v>
      </c>
      <c r="I29" s="477">
        <v>147255751.83000001</v>
      </c>
      <c r="J29" s="477">
        <v>247283.20000000001</v>
      </c>
      <c r="K29" s="477">
        <v>147503035.03</v>
      </c>
      <c r="L29" s="483">
        <v>12451.72</v>
      </c>
      <c r="M29" s="487">
        <v>20831022.989999998</v>
      </c>
      <c r="N29" s="127">
        <v>0.1648</v>
      </c>
    </row>
    <row r="30" spans="1:14">
      <c r="A30" s="353">
        <v>24</v>
      </c>
      <c r="B30" s="125" t="s">
        <v>901</v>
      </c>
      <c r="C30" s="109">
        <v>30871</v>
      </c>
      <c r="D30" s="477">
        <v>16342170.77</v>
      </c>
      <c r="E30" s="477">
        <v>914096.2</v>
      </c>
      <c r="F30" s="477">
        <v>17256266.969999999</v>
      </c>
      <c r="G30" s="483">
        <v>558.98</v>
      </c>
      <c r="H30" s="109">
        <v>68077</v>
      </c>
      <c r="I30" s="477">
        <v>36376843.770000003</v>
      </c>
      <c r="J30" s="477">
        <v>1684386</v>
      </c>
      <c r="K30" s="477">
        <v>38061229.770000003</v>
      </c>
      <c r="L30" s="483">
        <v>559.09</v>
      </c>
      <c r="M30" s="487">
        <v>20034673</v>
      </c>
      <c r="N30" s="127">
        <v>1.2259</v>
      </c>
    </row>
    <row r="31" spans="1:14">
      <c r="A31" s="353">
        <v>25</v>
      </c>
      <c r="B31" s="125" t="s">
        <v>509</v>
      </c>
      <c r="C31" s="109">
        <v>50296</v>
      </c>
      <c r="D31" s="477">
        <v>427011808.55000001</v>
      </c>
      <c r="E31" s="477">
        <v>235725.4</v>
      </c>
      <c r="F31" s="477">
        <v>427247533.94999999</v>
      </c>
      <c r="G31" s="483">
        <v>8494.66</v>
      </c>
      <c r="H31" s="109">
        <v>52663</v>
      </c>
      <c r="I31" s="477">
        <v>447023723.68000001</v>
      </c>
      <c r="J31" s="477">
        <v>227317</v>
      </c>
      <c r="K31" s="477">
        <v>447251040.68000001</v>
      </c>
      <c r="L31" s="483">
        <v>8492.7000000000007</v>
      </c>
      <c r="M31" s="487">
        <v>20011915.129999999</v>
      </c>
      <c r="N31" s="127">
        <v>4.6899999999999997E-2</v>
      </c>
    </row>
    <row r="32" spans="1:14">
      <c r="A32" s="353">
        <v>26</v>
      </c>
      <c r="B32" s="125" t="s">
        <v>515</v>
      </c>
      <c r="C32" s="109">
        <v>1008264</v>
      </c>
      <c r="D32" s="477">
        <v>253211231.83000001</v>
      </c>
      <c r="E32" s="477">
        <v>12135410.199999999</v>
      </c>
      <c r="F32" s="477">
        <v>265346642.03</v>
      </c>
      <c r="G32" s="483">
        <v>263.17</v>
      </c>
      <c r="H32" s="109">
        <v>1083960</v>
      </c>
      <c r="I32" s="477">
        <v>272776092.74000001</v>
      </c>
      <c r="J32" s="477">
        <v>11636712.1</v>
      </c>
      <c r="K32" s="477">
        <v>284412804.83999997</v>
      </c>
      <c r="L32" s="483">
        <v>262.38</v>
      </c>
      <c r="M32" s="487">
        <v>19564860.91</v>
      </c>
      <c r="N32" s="127">
        <v>7.7299999999999994E-2</v>
      </c>
    </row>
    <row r="33" spans="1:14">
      <c r="A33" s="353">
        <v>27</v>
      </c>
      <c r="B33" s="125" t="s">
        <v>529</v>
      </c>
      <c r="C33" s="109">
        <v>432907</v>
      </c>
      <c r="D33" s="477">
        <v>113264567.03</v>
      </c>
      <c r="E33" s="477">
        <v>12006412.199999999</v>
      </c>
      <c r="F33" s="477">
        <v>125270979.23</v>
      </c>
      <c r="G33" s="483">
        <v>289.37</v>
      </c>
      <c r="H33" s="109">
        <v>498481</v>
      </c>
      <c r="I33" s="477">
        <v>132181193.29000001</v>
      </c>
      <c r="J33" s="477">
        <v>12338554.800000001</v>
      </c>
      <c r="K33" s="477">
        <v>144519748.09</v>
      </c>
      <c r="L33" s="483">
        <v>289.92</v>
      </c>
      <c r="M33" s="487">
        <v>18916626.260000002</v>
      </c>
      <c r="N33" s="127">
        <v>0.16700000000000001</v>
      </c>
    </row>
    <row r="34" spans="1:14">
      <c r="A34" s="353">
        <v>28</v>
      </c>
      <c r="B34" s="125" t="s">
        <v>517</v>
      </c>
      <c r="C34" s="109">
        <v>11166</v>
      </c>
      <c r="D34" s="477">
        <v>193987517.12</v>
      </c>
      <c r="E34" s="477">
        <v>377720.4</v>
      </c>
      <c r="F34" s="477">
        <v>194365237.52000001</v>
      </c>
      <c r="G34" s="483">
        <v>17406.88</v>
      </c>
      <c r="H34" s="109">
        <v>12437</v>
      </c>
      <c r="I34" s="477">
        <v>212469343.69999999</v>
      </c>
      <c r="J34" s="477">
        <v>370635.5</v>
      </c>
      <c r="K34" s="477">
        <v>212839979.19999999</v>
      </c>
      <c r="L34" s="483">
        <v>17113.45</v>
      </c>
      <c r="M34" s="487">
        <v>18481826.579999998</v>
      </c>
      <c r="N34" s="127">
        <v>9.5299999999999996E-2</v>
      </c>
    </row>
    <row r="35" spans="1:14">
      <c r="A35" s="353">
        <v>29</v>
      </c>
      <c r="B35" s="125" t="s">
        <v>902</v>
      </c>
      <c r="C35" s="109">
        <v>3790</v>
      </c>
      <c r="D35" s="477">
        <v>23843192.940000001</v>
      </c>
      <c r="E35" s="477">
        <v>9584.6</v>
      </c>
      <c r="F35" s="477">
        <v>23852777.539999999</v>
      </c>
      <c r="G35" s="483">
        <v>6293.61</v>
      </c>
      <c r="H35" s="109">
        <v>6996</v>
      </c>
      <c r="I35" s="477">
        <v>42215898.920000002</v>
      </c>
      <c r="J35" s="477">
        <v>20944.400000000001</v>
      </c>
      <c r="K35" s="477">
        <v>42236843.32</v>
      </c>
      <c r="L35" s="483">
        <v>6037.28</v>
      </c>
      <c r="M35" s="487">
        <v>18372705.98</v>
      </c>
      <c r="N35" s="127">
        <v>0.77059999999999995</v>
      </c>
    </row>
    <row r="36" spans="1:14">
      <c r="A36" s="353">
        <v>30</v>
      </c>
      <c r="B36" s="125" t="s">
        <v>695</v>
      </c>
      <c r="C36" s="109">
        <v>693230</v>
      </c>
      <c r="D36" s="477">
        <v>28418776.100000001</v>
      </c>
      <c r="E36" s="477">
        <v>10982521.1</v>
      </c>
      <c r="F36" s="477">
        <v>39401297.200000003</v>
      </c>
      <c r="G36" s="483">
        <v>56.84</v>
      </c>
      <c r="H36" s="109">
        <v>1069453</v>
      </c>
      <c r="I36" s="477">
        <v>46762858.009999998</v>
      </c>
      <c r="J36" s="477">
        <v>14034409.300000001</v>
      </c>
      <c r="K36" s="477">
        <v>60797267.310000002</v>
      </c>
      <c r="L36" s="483">
        <v>56.85</v>
      </c>
      <c r="M36" s="487">
        <v>18344081.91</v>
      </c>
      <c r="N36" s="127">
        <v>0.64549999999999996</v>
      </c>
    </row>
    <row r="37" spans="1:14">
      <c r="A37" s="353">
        <v>31</v>
      </c>
      <c r="B37" s="125" t="s">
        <v>532</v>
      </c>
      <c r="C37" s="109">
        <v>543655</v>
      </c>
      <c r="D37" s="477">
        <v>102959230.48</v>
      </c>
      <c r="E37" s="477">
        <v>7432287.7000000002</v>
      </c>
      <c r="F37" s="477">
        <v>110391518.18000001</v>
      </c>
      <c r="G37" s="483">
        <v>203.05</v>
      </c>
      <c r="H37" s="109">
        <v>661338</v>
      </c>
      <c r="I37" s="477">
        <v>120538619.28</v>
      </c>
      <c r="J37" s="477">
        <v>7815756.5</v>
      </c>
      <c r="K37" s="477">
        <v>128354375.78</v>
      </c>
      <c r="L37" s="483">
        <v>194.08</v>
      </c>
      <c r="M37" s="487">
        <v>17579388.800000001</v>
      </c>
      <c r="N37" s="127">
        <v>0.17069999999999999</v>
      </c>
    </row>
    <row r="38" spans="1:14">
      <c r="A38" s="353">
        <v>32</v>
      </c>
      <c r="B38" s="125" t="s">
        <v>903</v>
      </c>
      <c r="C38" s="109">
        <v>14893</v>
      </c>
      <c r="D38" s="477">
        <v>41481561.030000001</v>
      </c>
      <c r="E38" s="477">
        <v>214126.4</v>
      </c>
      <c r="F38" s="477">
        <v>41695687.43</v>
      </c>
      <c r="G38" s="483">
        <v>2799.68</v>
      </c>
      <c r="H38" s="109">
        <v>20981</v>
      </c>
      <c r="I38" s="477">
        <v>57830050.25</v>
      </c>
      <c r="J38" s="477">
        <v>259750.7</v>
      </c>
      <c r="K38" s="477">
        <v>58089800.950000003</v>
      </c>
      <c r="L38" s="483">
        <v>2768.69</v>
      </c>
      <c r="M38" s="487">
        <v>16348489.220000001</v>
      </c>
      <c r="N38" s="127">
        <v>0.39410000000000001</v>
      </c>
    </row>
    <row r="39" spans="1:14">
      <c r="A39" s="353">
        <v>33</v>
      </c>
      <c r="B39" s="125" t="s">
        <v>510</v>
      </c>
      <c r="C39" s="109">
        <v>51322</v>
      </c>
      <c r="D39" s="477">
        <v>395631385.36000001</v>
      </c>
      <c r="E39" s="477">
        <v>261382.6</v>
      </c>
      <c r="F39" s="477">
        <v>395892767.95999998</v>
      </c>
      <c r="G39" s="483">
        <v>7713.9</v>
      </c>
      <c r="H39" s="109">
        <v>56066</v>
      </c>
      <c r="I39" s="477">
        <v>411450540.32999998</v>
      </c>
      <c r="J39" s="477">
        <v>246197.2</v>
      </c>
      <c r="K39" s="477">
        <v>411696737.52999997</v>
      </c>
      <c r="L39" s="483">
        <v>7343.07</v>
      </c>
      <c r="M39" s="487">
        <v>15819154.970000001</v>
      </c>
      <c r="N39" s="127">
        <v>0.04</v>
      </c>
    </row>
    <row r="40" spans="1:14">
      <c r="A40" s="353">
        <v>34</v>
      </c>
      <c r="B40" s="125" t="s">
        <v>904</v>
      </c>
      <c r="C40" s="109">
        <v>3918</v>
      </c>
      <c r="D40" s="477">
        <v>16500097.039999999</v>
      </c>
      <c r="E40" s="477">
        <v>83431.8</v>
      </c>
      <c r="F40" s="477">
        <v>16583528.84</v>
      </c>
      <c r="G40" s="483">
        <v>4232.6499999999996</v>
      </c>
      <c r="H40" s="109">
        <v>7578</v>
      </c>
      <c r="I40" s="477">
        <v>31888111.399999999</v>
      </c>
      <c r="J40" s="477">
        <v>136499</v>
      </c>
      <c r="K40" s="477">
        <v>32024610.399999999</v>
      </c>
      <c r="L40" s="483">
        <v>4226</v>
      </c>
      <c r="M40" s="487">
        <v>15388014.359999999</v>
      </c>
      <c r="N40" s="127">
        <v>0.93259999999999998</v>
      </c>
    </row>
    <row r="41" spans="1:14" ht="15.75" thickBot="1">
      <c r="A41" s="354">
        <v>35</v>
      </c>
      <c r="B41" s="128" t="s">
        <v>905</v>
      </c>
      <c r="C41" s="129">
        <v>2598</v>
      </c>
      <c r="D41" s="481">
        <v>9084935.6500000004</v>
      </c>
      <c r="E41" s="481">
        <v>36110.800000000003</v>
      </c>
      <c r="F41" s="481">
        <v>9121046.4499999993</v>
      </c>
      <c r="G41" s="484">
        <v>3510.8</v>
      </c>
      <c r="H41" s="129">
        <v>6760</v>
      </c>
      <c r="I41" s="481">
        <v>23649693.609999999</v>
      </c>
      <c r="J41" s="481">
        <v>78966.2</v>
      </c>
      <c r="K41" s="481">
        <v>23728659.809999999</v>
      </c>
      <c r="L41" s="484">
        <v>3510.16</v>
      </c>
      <c r="M41" s="478">
        <v>14564757.960000001</v>
      </c>
      <c r="N41" s="130">
        <v>1.6032</v>
      </c>
    </row>
    <row r="43" spans="1:14">
      <c r="A43" s="183" t="s">
        <v>298</v>
      </c>
    </row>
    <row r="44" spans="1:14">
      <c r="A44" s="183" t="s">
        <v>148</v>
      </c>
    </row>
    <row r="45" spans="1:14">
      <c r="A45" s="183" t="s">
        <v>147</v>
      </c>
    </row>
    <row r="46" spans="1:14">
      <c r="A46" t="s">
        <v>968</v>
      </c>
    </row>
  </sheetData>
  <mergeCells count="4">
    <mergeCell ref="C5:G5"/>
    <mergeCell ref="H5:L5"/>
    <mergeCell ref="M5:M6"/>
    <mergeCell ref="N5:N6"/>
  </mergeCells>
  <pageMargins left="0.70866141732283472" right="0.70866141732283472" top="0.74803149606299213" bottom="0.35433070866141736" header="0.31496062992125984" footer="0.31496062992125984"/>
  <pageSetup paperSize="9" scale="62" orientation="landscape" horizontalDpi="1200" verticalDpi="1200" r:id="rId1"/>
  <headerFooter>
    <oddHeader>&amp;CPBS Expenditure and Prescriptions 2022-23</oddHeader>
    <oddFooter>&amp;CPage 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N46"/>
  <sheetViews>
    <sheetView showGridLines="0" zoomScaleNormal="100" workbookViewId="0"/>
  </sheetViews>
  <sheetFormatPr defaultRowHeight="15"/>
  <cols>
    <col min="1" max="1" width="6.42578125" customWidth="1"/>
    <col min="2" max="2" width="29.5703125" customWidth="1"/>
    <col min="3" max="3" width="12.5703125" bestFit="1" customWidth="1"/>
    <col min="4" max="4" width="14.85546875" style="173" bestFit="1" customWidth="1"/>
    <col min="5" max="5" width="15.140625" style="173" customWidth="1"/>
    <col min="6" max="6" width="14.85546875" style="173" bestFit="1" customWidth="1"/>
    <col min="7" max="7" width="11.5703125" style="488" bestFit="1" customWidth="1"/>
    <col min="8" max="8" width="12.5703125" bestFit="1" customWidth="1"/>
    <col min="9" max="9" width="14.85546875" style="173" bestFit="1" customWidth="1"/>
    <col min="10" max="10" width="15.5703125" style="173" bestFit="1" customWidth="1"/>
    <col min="11" max="11" width="16.42578125" style="173" bestFit="1" customWidth="1"/>
    <col min="12" max="12" width="10.5703125" style="465" bestFit="1" customWidth="1"/>
    <col min="13" max="13" width="11.7109375" customWidth="1"/>
    <col min="14" max="14" width="12" customWidth="1"/>
  </cols>
  <sheetData>
    <row r="1" spans="1:14">
      <c r="A1" s="118"/>
    </row>
    <row r="2" spans="1:14">
      <c r="A2" s="119" t="s">
        <v>456</v>
      </c>
    </row>
    <row r="3" spans="1:14">
      <c r="A3" t="s">
        <v>167</v>
      </c>
    </row>
    <row r="4" spans="1:14" ht="15.75" thickBot="1"/>
    <row r="5" spans="1:14" ht="15.75" thickBot="1">
      <c r="A5" s="119"/>
      <c r="B5" s="119"/>
      <c r="C5" s="626" t="s">
        <v>331</v>
      </c>
      <c r="D5" s="627"/>
      <c r="E5" s="627"/>
      <c r="F5" s="627"/>
      <c r="G5" s="628"/>
      <c r="H5" s="626" t="s">
        <v>427</v>
      </c>
      <c r="I5" s="627"/>
      <c r="J5" s="627"/>
      <c r="K5" s="627"/>
      <c r="L5" s="628"/>
      <c r="M5" s="635" t="s">
        <v>60</v>
      </c>
      <c r="N5" s="633" t="s">
        <v>61</v>
      </c>
    </row>
    <row r="6" spans="1:14" ht="45">
      <c r="A6" s="131" t="s">
        <v>47</v>
      </c>
      <c r="B6" s="132" t="s">
        <v>48</v>
      </c>
      <c r="C6" s="133" t="s">
        <v>40</v>
      </c>
      <c r="D6" s="495" t="s">
        <v>29</v>
      </c>
      <c r="E6" s="495" t="s">
        <v>62</v>
      </c>
      <c r="F6" s="495" t="s">
        <v>34</v>
      </c>
      <c r="G6" s="489" t="s">
        <v>35</v>
      </c>
      <c r="H6" s="133" t="s">
        <v>40</v>
      </c>
      <c r="I6" s="495" t="s">
        <v>29</v>
      </c>
      <c r="J6" s="495" t="s">
        <v>62</v>
      </c>
      <c r="K6" s="495" t="s">
        <v>34</v>
      </c>
      <c r="L6" s="492" t="s">
        <v>35</v>
      </c>
      <c r="M6" s="636"/>
      <c r="N6" s="634"/>
    </row>
    <row r="7" spans="1:14">
      <c r="A7" s="355">
        <v>1</v>
      </c>
      <c r="B7" s="125" t="s">
        <v>536</v>
      </c>
      <c r="C7" s="109">
        <v>9097671</v>
      </c>
      <c r="D7" s="477">
        <v>94837603.280000001</v>
      </c>
      <c r="E7" s="477">
        <v>46907453.899999999</v>
      </c>
      <c r="F7" s="477">
        <v>141745057.18000001</v>
      </c>
      <c r="G7" s="490">
        <v>15.58</v>
      </c>
      <c r="H7" s="135">
        <v>9708579</v>
      </c>
      <c r="I7" s="477">
        <v>107245624.2</v>
      </c>
      <c r="J7" s="477">
        <v>46771590.299999997</v>
      </c>
      <c r="K7" s="477">
        <v>154017214.5</v>
      </c>
      <c r="L7" s="493">
        <v>15.86</v>
      </c>
      <c r="M7" s="136">
        <v>610908</v>
      </c>
      <c r="N7" s="126">
        <v>6.7100000000000007E-2</v>
      </c>
    </row>
    <row r="8" spans="1:14">
      <c r="A8" s="355">
        <v>2</v>
      </c>
      <c r="B8" s="134" t="s">
        <v>506</v>
      </c>
      <c r="C8" s="109">
        <v>60412</v>
      </c>
      <c r="D8" s="477">
        <v>65402419.710000001</v>
      </c>
      <c r="E8" s="477">
        <v>1065806.5</v>
      </c>
      <c r="F8" s="477">
        <v>66468226.210000001</v>
      </c>
      <c r="G8" s="490">
        <v>1100.25</v>
      </c>
      <c r="H8" s="135">
        <v>581630</v>
      </c>
      <c r="I8" s="477">
        <v>646447181.08000004</v>
      </c>
      <c r="J8" s="477">
        <v>7983552.7999999998</v>
      </c>
      <c r="K8" s="477">
        <v>654430733.88</v>
      </c>
      <c r="L8" s="493">
        <v>1125.17</v>
      </c>
      <c r="M8" s="136">
        <v>521218</v>
      </c>
      <c r="N8" s="127">
        <v>8.6277000000000008</v>
      </c>
    </row>
    <row r="9" spans="1:14">
      <c r="A9" s="355">
        <v>3</v>
      </c>
      <c r="B9" s="134" t="s">
        <v>524</v>
      </c>
      <c r="C9" s="109">
        <v>858569</v>
      </c>
      <c r="D9" s="477">
        <v>97000155.109999999</v>
      </c>
      <c r="E9" s="477">
        <v>17197342</v>
      </c>
      <c r="F9" s="477">
        <v>114197497.11</v>
      </c>
      <c r="G9" s="490">
        <v>133.01</v>
      </c>
      <c r="H9" s="135">
        <v>1255370</v>
      </c>
      <c r="I9" s="477">
        <v>146166023.31</v>
      </c>
      <c r="J9" s="477">
        <v>20910340.199999999</v>
      </c>
      <c r="K9" s="477">
        <v>167076363.50999999</v>
      </c>
      <c r="L9" s="493">
        <v>133.09</v>
      </c>
      <c r="M9" s="136">
        <v>396801</v>
      </c>
      <c r="N9" s="127">
        <v>0.4622</v>
      </c>
    </row>
    <row r="10" spans="1:14">
      <c r="A10" s="355">
        <v>4</v>
      </c>
      <c r="B10" s="134" t="s">
        <v>513</v>
      </c>
      <c r="C10" s="109">
        <v>3323374</v>
      </c>
      <c r="D10" s="477">
        <v>270768922.51999998</v>
      </c>
      <c r="E10" s="477">
        <v>40030731.5</v>
      </c>
      <c r="F10" s="477">
        <v>310799654.01999998</v>
      </c>
      <c r="G10" s="490">
        <v>93.52</v>
      </c>
      <c r="H10" s="135">
        <v>3717593</v>
      </c>
      <c r="I10" s="477">
        <v>304367580.63999999</v>
      </c>
      <c r="J10" s="477">
        <v>39406766.600000001</v>
      </c>
      <c r="K10" s="477">
        <v>343774347.24000001</v>
      </c>
      <c r="L10" s="493">
        <v>92.47</v>
      </c>
      <c r="M10" s="136">
        <v>394219</v>
      </c>
      <c r="N10" s="127">
        <v>0.1186</v>
      </c>
    </row>
    <row r="11" spans="1:14">
      <c r="A11" s="355">
        <v>5</v>
      </c>
      <c r="B11" s="134" t="s">
        <v>542</v>
      </c>
      <c r="C11" s="109">
        <v>782689</v>
      </c>
      <c r="D11" s="477">
        <v>55776683.990000002</v>
      </c>
      <c r="E11" s="477">
        <v>21475155.600000001</v>
      </c>
      <c r="F11" s="477">
        <v>77251839.590000004</v>
      </c>
      <c r="G11" s="490">
        <v>98.7</v>
      </c>
      <c r="H11" s="135">
        <v>1173716</v>
      </c>
      <c r="I11" s="477">
        <v>86094302.319999993</v>
      </c>
      <c r="J11" s="477">
        <v>29805830.899999999</v>
      </c>
      <c r="K11" s="477">
        <v>115900133.22</v>
      </c>
      <c r="L11" s="493">
        <v>98.75</v>
      </c>
      <c r="M11" s="136">
        <v>391027</v>
      </c>
      <c r="N11" s="127">
        <v>0.49959999999999999</v>
      </c>
    </row>
    <row r="12" spans="1:14">
      <c r="A12" s="355">
        <v>6</v>
      </c>
      <c r="B12" s="134" t="s">
        <v>695</v>
      </c>
      <c r="C12" s="109">
        <v>693230</v>
      </c>
      <c r="D12" s="477">
        <v>28418776.100000001</v>
      </c>
      <c r="E12" s="477">
        <v>10982521.1</v>
      </c>
      <c r="F12" s="477">
        <v>39401297.200000003</v>
      </c>
      <c r="G12" s="490">
        <v>56.84</v>
      </c>
      <c r="H12" s="135">
        <v>1069453</v>
      </c>
      <c r="I12" s="477">
        <v>46762858.009999998</v>
      </c>
      <c r="J12" s="477">
        <v>14034409.300000001</v>
      </c>
      <c r="K12" s="477">
        <v>60797267.310000002</v>
      </c>
      <c r="L12" s="493">
        <v>56.85</v>
      </c>
      <c r="M12" s="136">
        <v>376223</v>
      </c>
      <c r="N12" s="127">
        <v>0.54269999999999996</v>
      </c>
    </row>
    <row r="13" spans="1:14">
      <c r="A13" s="355">
        <v>7</v>
      </c>
      <c r="B13" s="134" t="s">
        <v>551</v>
      </c>
      <c r="C13" s="109">
        <v>6638852</v>
      </c>
      <c r="D13" s="477">
        <v>64492131.310000002</v>
      </c>
      <c r="E13" s="477">
        <v>31857609.800000001</v>
      </c>
      <c r="F13" s="477">
        <v>96349741.109999999</v>
      </c>
      <c r="G13" s="490">
        <v>14.51</v>
      </c>
      <c r="H13" s="135">
        <v>6950228</v>
      </c>
      <c r="I13" s="477">
        <v>74501453.599999994</v>
      </c>
      <c r="J13" s="477">
        <v>30764122.399999999</v>
      </c>
      <c r="K13" s="477">
        <v>105265576</v>
      </c>
      <c r="L13" s="493">
        <v>15.15</v>
      </c>
      <c r="M13" s="136">
        <v>311376</v>
      </c>
      <c r="N13" s="127">
        <v>4.6899999999999997E-2</v>
      </c>
    </row>
    <row r="14" spans="1:14">
      <c r="A14" s="355">
        <v>8</v>
      </c>
      <c r="B14" s="134" t="s">
        <v>512</v>
      </c>
      <c r="C14" s="109">
        <v>9773</v>
      </c>
      <c r="D14" s="477">
        <v>10616256.58</v>
      </c>
      <c r="E14" s="477">
        <v>241473.1</v>
      </c>
      <c r="F14" s="477">
        <v>10857729.68</v>
      </c>
      <c r="G14" s="490">
        <v>1110.99</v>
      </c>
      <c r="H14" s="135">
        <v>290916</v>
      </c>
      <c r="I14" s="477">
        <v>334491173.20999998</v>
      </c>
      <c r="J14" s="477">
        <v>4903075.5</v>
      </c>
      <c r="K14" s="477">
        <v>339394248.70999998</v>
      </c>
      <c r="L14" s="493">
        <v>1166.6400000000001</v>
      </c>
      <c r="M14" s="136">
        <v>281143</v>
      </c>
      <c r="N14" s="127">
        <v>28.767299999999999</v>
      </c>
    </row>
    <row r="15" spans="1:14">
      <c r="A15" s="355">
        <v>9</v>
      </c>
      <c r="B15" s="134" t="s">
        <v>580</v>
      </c>
      <c r="C15" s="109">
        <v>1458903</v>
      </c>
      <c r="D15" s="477">
        <v>13797039.83</v>
      </c>
      <c r="E15" s="477">
        <v>8135787.5</v>
      </c>
      <c r="F15" s="477">
        <v>21932827.329999998</v>
      </c>
      <c r="G15" s="490">
        <v>15.03</v>
      </c>
      <c r="H15" s="135">
        <v>1715435</v>
      </c>
      <c r="I15" s="477">
        <v>17335998.489999998</v>
      </c>
      <c r="J15" s="477">
        <v>9516795.0999999996</v>
      </c>
      <c r="K15" s="477">
        <v>26852793.59</v>
      </c>
      <c r="L15" s="493">
        <v>15.65</v>
      </c>
      <c r="M15" s="136">
        <v>256532</v>
      </c>
      <c r="N15" s="127">
        <v>0.17580000000000001</v>
      </c>
    </row>
    <row r="16" spans="1:14">
      <c r="A16" s="355">
        <v>10</v>
      </c>
      <c r="B16" s="134" t="s">
        <v>586</v>
      </c>
      <c r="C16" s="109">
        <v>1216925</v>
      </c>
      <c r="D16" s="477">
        <v>53558506.030000001</v>
      </c>
      <c r="E16" s="477">
        <v>19521099.100000001</v>
      </c>
      <c r="F16" s="477">
        <v>73079605.129999995</v>
      </c>
      <c r="G16" s="490">
        <v>60.05</v>
      </c>
      <c r="H16" s="135">
        <v>1460842</v>
      </c>
      <c r="I16" s="477">
        <v>67934755.569999993</v>
      </c>
      <c r="J16" s="477">
        <v>19815778.800000001</v>
      </c>
      <c r="K16" s="477">
        <v>87750534.370000005</v>
      </c>
      <c r="L16" s="493">
        <v>60.07</v>
      </c>
      <c r="M16" s="136">
        <v>243917</v>
      </c>
      <c r="N16" s="127">
        <v>0.20039999999999999</v>
      </c>
    </row>
    <row r="17" spans="1:14">
      <c r="A17" s="355">
        <v>11</v>
      </c>
      <c r="B17" s="134" t="s">
        <v>578</v>
      </c>
      <c r="C17" s="109">
        <v>1504324</v>
      </c>
      <c r="D17" s="477">
        <v>38500232.770000003</v>
      </c>
      <c r="E17" s="477">
        <v>7149780.7999999998</v>
      </c>
      <c r="F17" s="477">
        <v>45650013.57</v>
      </c>
      <c r="G17" s="490">
        <v>30.35</v>
      </c>
      <c r="H17" s="135">
        <v>1734703</v>
      </c>
      <c r="I17" s="477">
        <v>41696358.840000004</v>
      </c>
      <c r="J17" s="477">
        <v>10237769</v>
      </c>
      <c r="K17" s="477">
        <v>51934127.840000004</v>
      </c>
      <c r="L17" s="493">
        <v>29.94</v>
      </c>
      <c r="M17" s="136">
        <v>230379</v>
      </c>
      <c r="N17" s="127">
        <v>0.15310000000000001</v>
      </c>
    </row>
    <row r="18" spans="1:14">
      <c r="A18" s="355">
        <v>12</v>
      </c>
      <c r="B18" s="134" t="s">
        <v>764</v>
      </c>
      <c r="C18" s="109">
        <v>954291</v>
      </c>
      <c r="D18" s="477">
        <v>35199591.060000002</v>
      </c>
      <c r="E18" s="477">
        <v>18441889.199999999</v>
      </c>
      <c r="F18" s="477">
        <v>53641480.259999998</v>
      </c>
      <c r="G18" s="490">
        <v>56.21</v>
      </c>
      <c r="H18" s="135">
        <v>1136623</v>
      </c>
      <c r="I18" s="477">
        <v>41321399.340000004</v>
      </c>
      <c r="J18" s="477">
        <v>20913196</v>
      </c>
      <c r="K18" s="477">
        <v>62234595.340000004</v>
      </c>
      <c r="L18" s="493">
        <v>54.75</v>
      </c>
      <c r="M18" s="136">
        <v>182332</v>
      </c>
      <c r="N18" s="127">
        <v>0.19109999999999999</v>
      </c>
    </row>
    <row r="19" spans="1:14">
      <c r="A19" s="355">
        <v>13</v>
      </c>
      <c r="B19" s="134" t="s">
        <v>754</v>
      </c>
      <c r="C19" s="109">
        <v>932580</v>
      </c>
      <c r="D19" s="477">
        <v>9128115.9399999995</v>
      </c>
      <c r="E19" s="477">
        <v>4587146</v>
      </c>
      <c r="F19" s="477">
        <v>13715261.939999999</v>
      </c>
      <c r="G19" s="490">
        <v>14.71</v>
      </c>
      <c r="H19" s="135">
        <v>1112717</v>
      </c>
      <c r="I19" s="477">
        <v>12445997.539999999</v>
      </c>
      <c r="J19" s="477">
        <v>5124929.5</v>
      </c>
      <c r="K19" s="477">
        <v>17570927.039999999</v>
      </c>
      <c r="L19" s="493">
        <v>15.79</v>
      </c>
      <c r="M19" s="136">
        <v>180137</v>
      </c>
      <c r="N19" s="127">
        <v>0.19320000000000001</v>
      </c>
    </row>
    <row r="20" spans="1:14">
      <c r="A20" s="355">
        <v>14</v>
      </c>
      <c r="B20" s="134" t="s">
        <v>567</v>
      </c>
      <c r="C20" s="109">
        <v>2173117</v>
      </c>
      <c r="D20" s="477">
        <v>20578080.550000001</v>
      </c>
      <c r="E20" s="477">
        <v>11425207.4</v>
      </c>
      <c r="F20" s="477">
        <v>32003287.949999999</v>
      </c>
      <c r="G20" s="490">
        <v>14.73</v>
      </c>
      <c r="H20" s="135">
        <v>2330170</v>
      </c>
      <c r="I20" s="477">
        <v>24117493.600000001</v>
      </c>
      <c r="J20" s="477">
        <v>11913407.699999999</v>
      </c>
      <c r="K20" s="477">
        <v>36030901.299999997</v>
      </c>
      <c r="L20" s="493">
        <v>15.46</v>
      </c>
      <c r="M20" s="136">
        <v>157053</v>
      </c>
      <c r="N20" s="127">
        <v>7.2300000000000003E-2</v>
      </c>
    </row>
    <row r="21" spans="1:14">
      <c r="A21" s="355">
        <v>15</v>
      </c>
      <c r="B21" s="134" t="s">
        <v>550</v>
      </c>
      <c r="C21" s="109">
        <v>2085127</v>
      </c>
      <c r="D21" s="477">
        <v>69934802.680000007</v>
      </c>
      <c r="E21" s="477">
        <v>43922240.600000001</v>
      </c>
      <c r="F21" s="477">
        <v>113857043.28</v>
      </c>
      <c r="G21" s="490">
        <v>54.6</v>
      </c>
      <c r="H21" s="135">
        <v>2234152</v>
      </c>
      <c r="I21" s="477">
        <v>75341804.299999997</v>
      </c>
      <c r="J21" s="477">
        <v>42089924.5</v>
      </c>
      <c r="K21" s="477">
        <v>117431728.8</v>
      </c>
      <c r="L21" s="493">
        <v>52.56</v>
      </c>
      <c r="M21" s="136">
        <v>149025</v>
      </c>
      <c r="N21" s="127">
        <v>7.1499999999999994E-2</v>
      </c>
    </row>
    <row r="22" spans="1:14">
      <c r="A22" s="355">
        <v>16</v>
      </c>
      <c r="B22" s="134" t="s">
        <v>906</v>
      </c>
      <c r="C22" s="109">
        <v>519282</v>
      </c>
      <c r="D22" s="477">
        <v>15753638.24</v>
      </c>
      <c r="E22" s="477">
        <v>2357280.6</v>
      </c>
      <c r="F22" s="477">
        <v>18110918.84</v>
      </c>
      <c r="G22" s="490">
        <v>34.880000000000003</v>
      </c>
      <c r="H22" s="135">
        <v>667740</v>
      </c>
      <c r="I22" s="477">
        <v>19920744.449999999</v>
      </c>
      <c r="J22" s="477">
        <v>3143162.2</v>
      </c>
      <c r="K22" s="477">
        <v>23063906.649999999</v>
      </c>
      <c r="L22" s="493">
        <v>34.54</v>
      </c>
      <c r="M22" s="136">
        <v>148458</v>
      </c>
      <c r="N22" s="127">
        <v>0.28589999999999999</v>
      </c>
    </row>
    <row r="23" spans="1:14">
      <c r="A23" s="355">
        <v>17</v>
      </c>
      <c r="B23" s="134" t="s">
        <v>907</v>
      </c>
      <c r="C23" s="109">
        <v>936269</v>
      </c>
      <c r="D23" s="477">
        <v>40877125.329999998</v>
      </c>
      <c r="E23" s="477">
        <v>17962651.100000001</v>
      </c>
      <c r="F23" s="477">
        <v>58839776.43</v>
      </c>
      <c r="G23" s="490">
        <v>62.84</v>
      </c>
      <c r="H23" s="135">
        <v>1075430</v>
      </c>
      <c r="I23" s="477">
        <v>49732540.369999997</v>
      </c>
      <c r="J23" s="477">
        <v>17868781.699999999</v>
      </c>
      <c r="K23" s="477">
        <v>67601322.069999993</v>
      </c>
      <c r="L23" s="493">
        <v>62.86</v>
      </c>
      <c r="M23" s="136">
        <v>139161</v>
      </c>
      <c r="N23" s="127">
        <v>0.14860000000000001</v>
      </c>
    </row>
    <row r="24" spans="1:14">
      <c r="A24" s="355">
        <v>18</v>
      </c>
      <c r="B24" s="134" t="s">
        <v>692</v>
      </c>
      <c r="C24" s="109">
        <v>998625</v>
      </c>
      <c r="D24" s="477">
        <v>34645887.920000002</v>
      </c>
      <c r="E24" s="477">
        <v>7421462.2999999998</v>
      </c>
      <c r="F24" s="477">
        <v>42067350.219999999</v>
      </c>
      <c r="G24" s="490">
        <v>42.13</v>
      </c>
      <c r="H24" s="135">
        <v>1135963</v>
      </c>
      <c r="I24" s="477">
        <v>39152377.609999999</v>
      </c>
      <c r="J24" s="477">
        <v>8141411.2999999998</v>
      </c>
      <c r="K24" s="477">
        <v>47293788.909999996</v>
      </c>
      <c r="L24" s="493">
        <v>41.63</v>
      </c>
      <c r="M24" s="136">
        <v>137338</v>
      </c>
      <c r="N24" s="127">
        <v>0.13750000000000001</v>
      </c>
    </row>
    <row r="25" spans="1:14">
      <c r="A25" s="355">
        <v>19</v>
      </c>
      <c r="B25" s="134" t="s">
        <v>576</v>
      </c>
      <c r="C25" s="109">
        <v>1604070</v>
      </c>
      <c r="D25" s="477">
        <v>25408856.039999999</v>
      </c>
      <c r="E25" s="477">
        <v>7399151.2000000002</v>
      </c>
      <c r="F25" s="477">
        <v>32808007.239999998</v>
      </c>
      <c r="G25" s="490">
        <v>20.45</v>
      </c>
      <c r="H25" s="135">
        <v>1740737</v>
      </c>
      <c r="I25" s="477">
        <v>25988611.57</v>
      </c>
      <c r="J25" s="477">
        <v>7272533.2000000002</v>
      </c>
      <c r="K25" s="477">
        <v>33261144.77</v>
      </c>
      <c r="L25" s="493">
        <v>19.11</v>
      </c>
      <c r="M25" s="136">
        <v>136667</v>
      </c>
      <c r="N25" s="127">
        <v>8.5199999999999998E-2</v>
      </c>
    </row>
    <row r="26" spans="1:14" ht="30">
      <c r="A26" s="355">
        <v>20</v>
      </c>
      <c r="B26" s="134" t="s">
        <v>908</v>
      </c>
      <c r="C26" s="109">
        <v>606108</v>
      </c>
      <c r="D26" s="477">
        <v>49212256.590000004</v>
      </c>
      <c r="E26" s="477">
        <v>5860665.2999999998</v>
      </c>
      <c r="F26" s="477">
        <v>55072921.890000001</v>
      </c>
      <c r="G26" s="490">
        <v>90.86</v>
      </c>
      <c r="H26" s="135">
        <v>740829</v>
      </c>
      <c r="I26" s="477">
        <v>58914278.200000003</v>
      </c>
      <c r="J26" s="477">
        <v>6908979.9000000004</v>
      </c>
      <c r="K26" s="477">
        <v>65823258.100000001</v>
      </c>
      <c r="L26" s="493">
        <v>88.85</v>
      </c>
      <c r="M26" s="136">
        <v>134721</v>
      </c>
      <c r="N26" s="127">
        <v>0.2223</v>
      </c>
    </row>
    <row r="27" spans="1:14">
      <c r="A27" s="355">
        <v>21</v>
      </c>
      <c r="B27" s="134" t="s">
        <v>558</v>
      </c>
      <c r="C27" s="109">
        <v>3075852</v>
      </c>
      <c r="D27" s="477">
        <v>26340948.300000001</v>
      </c>
      <c r="E27" s="477">
        <v>15292461.6</v>
      </c>
      <c r="F27" s="477">
        <v>41633409.899999999</v>
      </c>
      <c r="G27" s="490">
        <v>13.54</v>
      </c>
      <c r="H27" s="135">
        <v>3208697</v>
      </c>
      <c r="I27" s="477">
        <v>32297058.02</v>
      </c>
      <c r="J27" s="477">
        <v>14736064.4</v>
      </c>
      <c r="K27" s="477">
        <v>47033122.420000002</v>
      </c>
      <c r="L27" s="493">
        <v>14.66</v>
      </c>
      <c r="M27" s="136">
        <v>132845</v>
      </c>
      <c r="N27" s="127">
        <v>4.3200000000000002E-2</v>
      </c>
    </row>
    <row r="28" spans="1:14">
      <c r="A28" s="355">
        <v>22</v>
      </c>
      <c r="B28" s="134" t="s">
        <v>526</v>
      </c>
      <c r="C28" s="109">
        <v>2439822</v>
      </c>
      <c r="D28" s="477">
        <v>162873769.97999999</v>
      </c>
      <c r="E28" s="477">
        <v>34483646</v>
      </c>
      <c r="F28" s="477">
        <v>197357415.97999999</v>
      </c>
      <c r="G28" s="490">
        <v>80.89</v>
      </c>
      <c r="H28" s="135">
        <v>2572037</v>
      </c>
      <c r="I28" s="477">
        <v>138099176.19999999</v>
      </c>
      <c r="J28" s="477">
        <v>31799459.5</v>
      </c>
      <c r="K28" s="477">
        <v>169898635.69999999</v>
      </c>
      <c r="L28" s="493">
        <v>66.06</v>
      </c>
      <c r="M28" s="136">
        <v>132215</v>
      </c>
      <c r="N28" s="127">
        <v>5.4199999999999998E-2</v>
      </c>
    </row>
    <row r="29" spans="1:14" ht="30">
      <c r="A29" s="355">
        <v>23</v>
      </c>
      <c r="B29" s="134" t="s">
        <v>909</v>
      </c>
      <c r="C29" s="109">
        <v>30379</v>
      </c>
      <c r="D29" s="477">
        <v>668015.63</v>
      </c>
      <c r="E29" s="477">
        <v>180327.9</v>
      </c>
      <c r="F29" s="477">
        <v>848343.53</v>
      </c>
      <c r="G29" s="490">
        <v>27.93</v>
      </c>
      <c r="H29" s="135">
        <v>157644</v>
      </c>
      <c r="I29" s="477">
        <v>3328050.76</v>
      </c>
      <c r="J29" s="477">
        <v>837672.8</v>
      </c>
      <c r="K29" s="477">
        <v>4165723.56</v>
      </c>
      <c r="L29" s="493">
        <v>26.42</v>
      </c>
      <c r="M29" s="136">
        <v>127265</v>
      </c>
      <c r="N29" s="127">
        <v>4.1891999999999996</v>
      </c>
    </row>
    <row r="30" spans="1:14">
      <c r="A30" s="355">
        <v>24</v>
      </c>
      <c r="B30" s="134" t="s">
        <v>541</v>
      </c>
      <c r="C30" s="109">
        <v>7973305</v>
      </c>
      <c r="D30" s="477">
        <v>80705377.629999995</v>
      </c>
      <c r="E30" s="477">
        <v>39726699.399999999</v>
      </c>
      <c r="F30" s="477">
        <v>120432077.03</v>
      </c>
      <c r="G30" s="490">
        <v>15.1</v>
      </c>
      <c r="H30" s="135">
        <v>8095183</v>
      </c>
      <c r="I30" s="477">
        <v>88233130.329999998</v>
      </c>
      <c r="J30" s="477">
        <v>37229314.200000003</v>
      </c>
      <c r="K30" s="477">
        <v>125462444.53</v>
      </c>
      <c r="L30" s="493">
        <v>15.5</v>
      </c>
      <c r="M30" s="136">
        <v>121878</v>
      </c>
      <c r="N30" s="127">
        <v>1.5299999999999999E-2</v>
      </c>
    </row>
    <row r="31" spans="1:14">
      <c r="A31" s="355">
        <v>25</v>
      </c>
      <c r="B31" s="134" t="s">
        <v>532</v>
      </c>
      <c r="C31" s="109">
        <v>543655</v>
      </c>
      <c r="D31" s="477">
        <v>102959230.48</v>
      </c>
      <c r="E31" s="477">
        <v>7432287.7000000002</v>
      </c>
      <c r="F31" s="477">
        <v>110391518.18000001</v>
      </c>
      <c r="G31" s="490">
        <v>203.05</v>
      </c>
      <c r="H31" s="135">
        <v>661338</v>
      </c>
      <c r="I31" s="477">
        <v>120538619.28</v>
      </c>
      <c r="J31" s="477">
        <v>7815756.5</v>
      </c>
      <c r="K31" s="477">
        <v>128354375.78</v>
      </c>
      <c r="L31" s="493">
        <v>194.08</v>
      </c>
      <c r="M31" s="136">
        <v>117683</v>
      </c>
      <c r="N31" s="127">
        <v>0.2165</v>
      </c>
    </row>
    <row r="32" spans="1:14">
      <c r="A32" s="355">
        <v>26</v>
      </c>
      <c r="B32" s="134" t="s">
        <v>557</v>
      </c>
      <c r="C32" s="109">
        <v>3556489</v>
      </c>
      <c r="D32" s="477">
        <v>41512395.829999998</v>
      </c>
      <c r="E32" s="477">
        <v>16133397.800000001</v>
      </c>
      <c r="F32" s="477">
        <v>57645793.630000003</v>
      </c>
      <c r="G32" s="490">
        <v>16.21</v>
      </c>
      <c r="H32" s="135">
        <v>3667491</v>
      </c>
      <c r="I32" s="477">
        <v>44880771.5</v>
      </c>
      <c r="J32" s="477">
        <v>14966582.9</v>
      </c>
      <c r="K32" s="477">
        <v>59847354.399999999</v>
      </c>
      <c r="L32" s="493">
        <v>16.32</v>
      </c>
      <c r="M32" s="136">
        <v>111002</v>
      </c>
      <c r="N32" s="127">
        <v>3.1199999999999999E-2</v>
      </c>
    </row>
    <row r="33" spans="1:14">
      <c r="A33" s="355">
        <v>27</v>
      </c>
      <c r="B33" s="134" t="s">
        <v>577</v>
      </c>
      <c r="C33" s="109">
        <v>1630060</v>
      </c>
      <c r="D33" s="477">
        <v>24221922.190000001</v>
      </c>
      <c r="E33" s="477">
        <v>6058165.4000000004</v>
      </c>
      <c r="F33" s="477">
        <v>30280087.59</v>
      </c>
      <c r="G33" s="490">
        <v>18.579999999999998</v>
      </c>
      <c r="H33" s="135">
        <v>1740300</v>
      </c>
      <c r="I33" s="477">
        <v>26762155.48</v>
      </c>
      <c r="J33" s="477">
        <v>5709841.7000000002</v>
      </c>
      <c r="K33" s="477">
        <v>32471997.18</v>
      </c>
      <c r="L33" s="493">
        <v>18.66</v>
      </c>
      <c r="M33" s="136">
        <v>110240</v>
      </c>
      <c r="N33" s="127">
        <v>6.7599999999999993E-2</v>
      </c>
    </row>
    <row r="34" spans="1:14" ht="30">
      <c r="A34" s="355">
        <v>28</v>
      </c>
      <c r="B34" s="134" t="s">
        <v>589</v>
      </c>
      <c r="C34" s="109">
        <v>1253455</v>
      </c>
      <c r="D34" s="477">
        <v>13236735.550000001</v>
      </c>
      <c r="E34" s="477">
        <v>6619557.5999999996</v>
      </c>
      <c r="F34" s="477">
        <v>19856293.149999999</v>
      </c>
      <c r="G34" s="490">
        <v>15.84</v>
      </c>
      <c r="H34" s="135">
        <v>1357200</v>
      </c>
      <c r="I34" s="477">
        <v>15651601.5</v>
      </c>
      <c r="J34" s="477">
        <v>7077824.7999999998</v>
      </c>
      <c r="K34" s="477">
        <v>22729426.300000001</v>
      </c>
      <c r="L34" s="493">
        <v>16.75</v>
      </c>
      <c r="M34" s="136">
        <v>103745</v>
      </c>
      <c r="N34" s="127">
        <v>8.2799999999999999E-2</v>
      </c>
    </row>
    <row r="35" spans="1:14">
      <c r="A35" s="355">
        <v>29</v>
      </c>
      <c r="B35" s="134" t="s">
        <v>708</v>
      </c>
      <c r="C35" s="109">
        <v>720279</v>
      </c>
      <c r="D35" s="477">
        <v>36101490.380000003</v>
      </c>
      <c r="E35" s="477">
        <v>7471022.0999999996</v>
      </c>
      <c r="F35" s="477">
        <v>43572512.479999997</v>
      </c>
      <c r="G35" s="490">
        <v>60.49</v>
      </c>
      <c r="H35" s="135">
        <v>822804</v>
      </c>
      <c r="I35" s="477">
        <v>41590594.82</v>
      </c>
      <c r="J35" s="477">
        <v>7698373.5</v>
      </c>
      <c r="K35" s="477">
        <v>49288968.32</v>
      </c>
      <c r="L35" s="493">
        <v>59.9</v>
      </c>
      <c r="M35" s="136">
        <v>102525</v>
      </c>
      <c r="N35" s="127">
        <v>0.14230000000000001</v>
      </c>
    </row>
    <row r="36" spans="1:14">
      <c r="A36" s="355">
        <v>30</v>
      </c>
      <c r="B36" s="134" t="s">
        <v>563</v>
      </c>
      <c r="C36" s="109">
        <v>2403266</v>
      </c>
      <c r="D36" s="477">
        <v>23811329.170000002</v>
      </c>
      <c r="E36" s="477">
        <v>12533180.4</v>
      </c>
      <c r="F36" s="477">
        <v>36344509.57</v>
      </c>
      <c r="G36" s="490">
        <v>15.12</v>
      </c>
      <c r="H36" s="135">
        <v>2502137</v>
      </c>
      <c r="I36" s="477">
        <v>26806425.829999998</v>
      </c>
      <c r="J36" s="477">
        <v>12223541.699999999</v>
      </c>
      <c r="K36" s="477">
        <v>39029967.530000001</v>
      </c>
      <c r="L36" s="493">
        <v>15.6</v>
      </c>
      <c r="M36" s="136">
        <v>98871</v>
      </c>
      <c r="N36" s="127">
        <v>4.1099999999999998E-2</v>
      </c>
    </row>
    <row r="37" spans="1:14">
      <c r="A37" s="355">
        <v>31</v>
      </c>
      <c r="B37" s="134" t="s">
        <v>560</v>
      </c>
      <c r="C37" s="109">
        <v>2723687</v>
      </c>
      <c r="D37" s="477">
        <v>47374695.969999999</v>
      </c>
      <c r="E37" s="477">
        <v>11468770.699999999</v>
      </c>
      <c r="F37" s="477">
        <v>58843466.670000002</v>
      </c>
      <c r="G37" s="490">
        <v>21.6</v>
      </c>
      <c r="H37" s="135">
        <v>2821377</v>
      </c>
      <c r="I37" s="477">
        <v>52375270.640000001</v>
      </c>
      <c r="J37" s="477">
        <v>10893912.300000001</v>
      </c>
      <c r="K37" s="477">
        <v>63269182.939999998</v>
      </c>
      <c r="L37" s="493">
        <v>22.42</v>
      </c>
      <c r="M37" s="136">
        <v>97690</v>
      </c>
      <c r="N37" s="127">
        <v>3.5900000000000001E-2</v>
      </c>
    </row>
    <row r="38" spans="1:14">
      <c r="A38" s="355">
        <v>32</v>
      </c>
      <c r="B38" s="134" t="s">
        <v>775</v>
      </c>
      <c r="C38" s="109">
        <v>317391</v>
      </c>
      <c r="D38" s="477">
        <v>34372148.520000003</v>
      </c>
      <c r="E38" s="477">
        <v>5944558.2999999998</v>
      </c>
      <c r="F38" s="477">
        <v>40316706.82</v>
      </c>
      <c r="G38" s="490">
        <v>127.03</v>
      </c>
      <c r="H38" s="135">
        <v>410195</v>
      </c>
      <c r="I38" s="477">
        <v>45160674.990000002</v>
      </c>
      <c r="J38" s="477">
        <v>7075163.5</v>
      </c>
      <c r="K38" s="477">
        <v>52235838.490000002</v>
      </c>
      <c r="L38" s="493">
        <v>127.34</v>
      </c>
      <c r="M38" s="136">
        <v>92804</v>
      </c>
      <c r="N38" s="127">
        <v>0.29239999999999999</v>
      </c>
    </row>
    <row r="39" spans="1:14">
      <c r="A39" s="355">
        <v>33</v>
      </c>
      <c r="B39" s="134" t="s">
        <v>910</v>
      </c>
      <c r="C39" s="109">
        <v>282882</v>
      </c>
      <c r="D39" s="477">
        <v>9318895.4299999997</v>
      </c>
      <c r="E39" s="477">
        <v>1470207.1</v>
      </c>
      <c r="F39" s="477">
        <v>10789102.529999999</v>
      </c>
      <c r="G39" s="490">
        <v>38.14</v>
      </c>
      <c r="H39" s="135">
        <v>372472</v>
      </c>
      <c r="I39" s="477">
        <v>9506374.8599999994</v>
      </c>
      <c r="J39" s="477">
        <v>3536118.4</v>
      </c>
      <c r="K39" s="477">
        <v>13042493.26</v>
      </c>
      <c r="L39" s="493">
        <v>35.020000000000003</v>
      </c>
      <c r="M39" s="136">
        <v>89590</v>
      </c>
      <c r="N39" s="127">
        <v>0.31669999999999998</v>
      </c>
    </row>
    <row r="40" spans="1:14">
      <c r="A40" s="355">
        <v>34</v>
      </c>
      <c r="B40" s="134" t="s">
        <v>911</v>
      </c>
      <c r="C40" s="109">
        <v>231881</v>
      </c>
      <c r="D40" s="477">
        <v>5129798.41</v>
      </c>
      <c r="E40" s="477">
        <v>2936750.5</v>
      </c>
      <c r="F40" s="477">
        <v>8066548.9100000001</v>
      </c>
      <c r="G40" s="490">
        <v>34.79</v>
      </c>
      <c r="H40" s="135">
        <v>316746</v>
      </c>
      <c r="I40" s="477">
        <v>6126817.8099999996</v>
      </c>
      <c r="J40" s="477">
        <v>4842640.5</v>
      </c>
      <c r="K40" s="477">
        <v>10969458.310000001</v>
      </c>
      <c r="L40" s="493">
        <v>34.630000000000003</v>
      </c>
      <c r="M40" s="136">
        <v>84865</v>
      </c>
      <c r="N40" s="127">
        <v>0.36599999999999999</v>
      </c>
    </row>
    <row r="41" spans="1:14" ht="45.75" thickBot="1">
      <c r="A41" s="356">
        <v>35</v>
      </c>
      <c r="B41" s="137" t="s">
        <v>912</v>
      </c>
      <c r="C41" s="129">
        <v>45080</v>
      </c>
      <c r="D41" s="481">
        <v>3547518.4</v>
      </c>
      <c r="E41" s="481">
        <v>429755</v>
      </c>
      <c r="F41" s="481">
        <v>3977273.4</v>
      </c>
      <c r="G41" s="491">
        <v>88.23</v>
      </c>
      <c r="H41" s="138">
        <v>128353</v>
      </c>
      <c r="I41" s="481">
        <v>9823989.3900000006</v>
      </c>
      <c r="J41" s="481">
        <v>1120230.3999999999</v>
      </c>
      <c r="K41" s="481">
        <v>10944219.789999999</v>
      </c>
      <c r="L41" s="494">
        <v>85.27</v>
      </c>
      <c r="M41" s="113">
        <v>83273</v>
      </c>
      <c r="N41" s="130">
        <v>1.8472</v>
      </c>
    </row>
    <row r="43" spans="1:14">
      <c r="A43" s="183" t="s">
        <v>298</v>
      </c>
    </row>
    <row r="44" spans="1:14">
      <c r="A44" s="183" t="s">
        <v>148</v>
      </c>
    </row>
    <row r="45" spans="1:14">
      <c r="A45" s="183" t="s">
        <v>147</v>
      </c>
    </row>
    <row r="46" spans="1:14">
      <c r="A46" t="s">
        <v>253</v>
      </c>
    </row>
  </sheetData>
  <mergeCells count="4">
    <mergeCell ref="C5:G5"/>
    <mergeCell ref="H5:L5"/>
    <mergeCell ref="M5:M6"/>
    <mergeCell ref="N5:N6"/>
  </mergeCells>
  <pageMargins left="0.70866141732283472" right="0.70866141732283472" top="0.74803149606299213" bottom="0.35433070866141736" header="0.31496062992125984" footer="0.31496062992125984"/>
  <pageSetup paperSize="9" scale="66" orientation="landscape" horizontalDpi="1200" verticalDpi="1200" r:id="rId1"/>
  <headerFooter>
    <oddHeader>&amp;CPBS Expenditure and Prescriptions 2022-23</oddHeader>
    <oddFooter>&amp;CPage 20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19A8-93ED-40E9-8F01-263CE562BFDA}">
  <sheetPr>
    <tabColor rgb="FF92D050"/>
    <pageSetUpPr fitToPage="1"/>
  </sheetPr>
  <dimension ref="A2:E63"/>
  <sheetViews>
    <sheetView showGridLines="0" zoomScaleNormal="100" workbookViewId="0">
      <selection activeCell="B72" sqref="B72"/>
    </sheetView>
  </sheetViews>
  <sheetFormatPr defaultRowHeight="15"/>
  <cols>
    <col min="1" max="1" width="70.42578125" bestFit="1" customWidth="1"/>
    <col min="2" max="2" width="18.140625" bestFit="1" customWidth="1"/>
    <col min="3" max="5" width="18.42578125" customWidth="1"/>
  </cols>
  <sheetData>
    <row r="2" spans="1:5">
      <c r="A2" s="119" t="s">
        <v>495</v>
      </c>
    </row>
    <row r="3" spans="1:5">
      <c r="A3" t="s">
        <v>498</v>
      </c>
    </row>
    <row r="4" spans="1:5" ht="15.75" thickBot="1"/>
    <row r="5" spans="1:5" ht="45">
      <c r="A5" s="59" t="s">
        <v>461</v>
      </c>
      <c r="B5" s="58" t="s">
        <v>42</v>
      </c>
      <c r="C5" s="59" t="s">
        <v>463</v>
      </c>
      <c r="D5" s="571" t="s">
        <v>501</v>
      </c>
      <c r="E5" s="59" t="s">
        <v>462</v>
      </c>
    </row>
    <row r="6" spans="1:5">
      <c r="A6" s="581" t="s">
        <v>953</v>
      </c>
      <c r="B6" s="510">
        <v>49074086</v>
      </c>
      <c r="C6" s="146">
        <v>0.62506810000000002</v>
      </c>
      <c r="D6" s="477">
        <v>1295711248.22</v>
      </c>
      <c r="E6" s="146">
        <v>0.28791090000000003</v>
      </c>
    </row>
    <row r="7" spans="1:5">
      <c r="A7" s="581" t="s">
        <v>954</v>
      </c>
      <c r="B7" s="510">
        <v>12707169</v>
      </c>
      <c r="C7" s="146">
        <v>0.25390740000000001</v>
      </c>
      <c r="D7" s="477">
        <v>944150495.52999997</v>
      </c>
      <c r="E7" s="146">
        <v>4.3707990000000002E-2</v>
      </c>
    </row>
    <row r="8" spans="1:5">
      <c r="A8" s="581" t="s">
        <v>955</v>
      </c>
      <c r="B8" s="510">
        <v>108517436</v>
      </c>
      <c r="C8" s="146">
        <v>0.78544259999999999</v>
      </c>
      <c r="D8" s="477">
        <v>1223080304.47</v>
      </c>
      <c r="E8" s="146">
        <v>0.56932949999999993</v>
      </c>
    </row>
    <row r="9" spans="1:5">
      <c r="A9" s="581" t="s">
        <v>956</v>
      </c>
      <c r="B9" s="510">
        <v>5306199</v>
      </c>
      <c r="C9" s="146">
        <v>0.82837190000000005</v>
      </c>
      <c r="D9" s="477">
        <v>340122464.10000002</v>
      </c>
      <c r="E9" s="146">
        <v>0.18751590000000001</v>
      </c>
    </row>
    <row r="10" spans="1:5">
      <c r="A10" s="581" t="s">
        <v>957</v>
      </c>
      <c r="B10" s="510">
        <v>8234034</v>
      </c>
      <c r="C10" s="146">
        <v>0.60502109999999998</v>
      </c>
      <c r="D10" s="477">
        <v>316349888.5</v>
      </c>
      <c r="E10" s="146">
        <v>0.22140480000000001</v>
      </c>
    </row>
    <row r="11" spans="1:5">
      <c r="A11" s="581" t="s">
        <v>958</v>
      </c>
      <c r="B11" s="510">
        <v>6929442</v>
      </c>
      <c r="C11" s="146">
        <v>0.90285680000000001</v>
      </c>
      <c r="D11" s="477">
        <v>176222502.5</v>
      </c>
      <c r="E11" s="146">
        <v>0.44072490000000003</v>
      </c>
    </row>
    <row r="12" spans="1:5">
      <c r="A12" s="581" t="s">
        <v>959</v>
      </c>
      <c r="B12" s="510">
        <v>24409580</v>
      </c>
      <c r="C12" s="146">
        <v>0.8461031</v>
      </c>
      <c r="D12" s="477">
        <v>1721288835.8399999</v>
      </c>
      <c r="E12" s="146">
        <v>9.1122679999999998E-2</v>
      </c>
    </row>
    <row r="13" spans="1:5">
      <c r="A13" s="581" t="s">
        <v>960</v>
      </c>
      <c r="B13" s="510">
        <v>4556294</v>
      </c>
      <c r="C13" s="146">
        <v>0.43212359999999994</v>
      </c>
      <c r="D13" s="477">
        <v>4587011151.3599997</v>
      </c>
      <c r="E13" s="146">
        <v>6.3658390000000009E-2</v>
      </c>
    </row>
    <row r="14" spans="1:5">
      <c r="A14" s="581" t="s">
        <v>961</v>
      </c>
      <c r="B14" s="510">
        <v>11476119</v>
      </c>
      <c r="C14" s="146">
        <v>0.65941720000000004</v>
      </c>
      <c r="D14" s="477">
        <v>591456625.72000003</v>
      </c>
      <c r="E14" s="146">
        <v>9.9090700000000004E-2</v>
      </c>
    </row>
    <row r="15" spans="1:5">
      <c r="A15" s="581" t="s">
        <v>962</v>
      </c>
      <c r="B15" s="510">
        <v>71354620</v>
      </c>
      <c r="C15" s="146">
        <v>0.73515450000000004</v>
      </c>
      <c r="D15" s="477">
        <v>1379088948.1300001</v>
      </c>
      <c r="E15" s="146">
        <v>0.43282690000000001</v>
      </c>
    </row>
    <row r="16" spans="1:5">
      <c r="A16" s="581" t="s">
        <v>963</v>
      </c>
      <c r="B16" s="510">
        <v>87367</v>
      </c>
      <c r="C16" s="146">
        <v>4.3872400000000006E-2</v>
      </c>
      <c r="D16" s="477">
        <v>3582488.73</v>
      </c>
      <c r="E16" s="146">
        <v>1.5448249999999998E-2</v>
      </c>
    </row>
    <row r="17" spans="1:5">
      <c r="A17" s="581" t="s">
        <v>964</v>
      </c>
      <c r="B17" s="510">
        <v>13743955</v>
      </c>
      <c r="C17" s="146">
        <v>0.32579500000000006</v>
      </c>
      <c r="D17" s="477">
        <v>1245317608.4100001</v>
      </c>
      <c r="E17" s="146">
        <v>7.4425130000000006E-2</v>
      </c>
    </row>
    <row r="18" spans="1:5">
      <c r="A18" s="581" t="s">
        <v>965</v>
      </c>
      <c r="B18" s="510">
        <v>10348183</v>
      </c>
      <c r="C18" s="146">
        <v>0.25394050000000001</v>
      </c>
      <c r="D18" s="477">
        <v>827271490.72000003</v>
      </c>
      <c r="E18" s="146">
        <v>3.610476E-2</v>
      </c>
    </row>
    <row r="19" spans="1:5" ht="15.75" thickBot="1">
      <c r="A19" s="581" t="s">
        <v>966</v>
      </c>
      <c r="B19" s="577">
        <v>125169</v>
      </c>
      <c r="C19" s="578">
        <v>0.46668900000000002</v>
      </c>
      <c r="D19" s="481">
        <v>28673130.210000001</v>
      </c>
      <c r="E19" s="578">
        <v>0.28411120000000001</v>
      </c>
    </row>
    <row r="20" spans="1:5">
      <c r="A20" s="119"/>
    </row>
    <row r="43" spans="1:3">
      <c r="A43" s="119" t="s">
        <v>496</v>
      </c>
    </row>
    <row r="44" spans="1:3">
      <c r="A44" t="s">
        <v>498</v>
      </c>
    </row>
    <row r="45" spans="1:3" ht="15.75" thickBot="1"/>
    <row r="46" spans="1:3" ht="45">
      <c r="A46" s="59" t="s">
        <v>461</v>
      </c>
      <c r="B46" s="59" t="s">
        <v>463</v>
      </c>
      <c r="C46" s="59" t="s">
        <v>462</v>
      </c>
    </row>
    <row r="47" spans="1:3">
      <c r="A47" s="581" t="s">
        <v>953</v>
      </c>
      <c r="B47" s="146">
        <v>0.1366</v>
      </c>
      <c r="C47" s="146">
        <v>0.1459</v>
      </c>
    </row>
    <row r="48" spans="1:3">
      <c r="A48" s="581" t="s">
        <v>954</v>
      </c>
      <c r="B48" s="146">
        <v>9.1999999999999998E-2</v>
      </c>
      <c r="C48" s="146">
        <v>6.13E-2</v>
      </c>
    </row>
    <row r="49" spans="1:3">
      <c r="A49" s="581" t="s">
        <v>955</v>
      </c>
      <c r="B49" s="146">
        <v>8.8000000000000005E-3</v>
      </c>
      <c r="C49" s="146">
        <v>0.1142</v>
      </c>
    </row>
    <row r="50" spans="1:3">
      <c r="A50" s="581" t="s">
        <v>956</v>
      </c>
      <c r="B50" s="570" t="s">
        <v>500</v>
      </c>
      <c r="C50" s="570" t="s">
        <v>497</v>
      </c>
    </row>
    <row r="51" spans="1:3">
      <c r="A51" s="581" t="s">
        <v>957</v>
      </c>
      <c r="B51" s="146">
        <v>1.44E-2</v>
      </c>
      <c r="C51" s="146">
        <v>1.61E-2</v>
      </c>
    </row>
    <row r="52" spans="1:3">
      <c r="A52" s="581" t="s">
        <v>958</v>
      </c>
      <c r="B52" s="146">
        <v>0.3795</v>
      </c>
      <c r="C52" s="146">
        <v>0.27229999999999999</v>
      </c>
    </row>
    <row r="53" spans="1:3">
      <c r="A53" s="581" t="s">
        <v>959</v>
      </c>
      <c r="B53" s="146">
        <v>1.9599999999999999E-2</v>
      </c>
      <c r="C53" s="146">
        <v>2.4899999999999999E-2</v>
      </c>
    </row>
    <row r="54" spans="1:3">
      <c r="A54" s="581" t="s">
        <v>960</v>
      </c>
      <c r="B54" s="146">
        <v>2.2200000000000001E-2</v>
      </c>
      <c r="C54" s="146">
        <v>2.7400000000000001E-2</v>
      </c>
    </row>
    <row r="55" spans="1:3">
      <c r="A55" s="581" t="s">
        <v>961</v>
      </c>
      <c r="B55" s="146">
        <v>3.3700000000000001E-2</v>
      </c>
      <c r="C55" s="146">
        <v>2.29E-2</v>
      </c>
    </row>
    <row r="56" spans="1:3">
      <c r="A56" s="581" t="s">
        <v>962</v>
      </c>
      <c r="B56" s="146">
        <v>0.2336</v>
      </c>
      <c r="C56" s="146">
        <v>0.2334</v>
      </c>
    </row>
    <row r="57" spans="1:3">
      <c r="A57" s="581" t="s">
        <v>963</v>
      </c>
      <c r="B57" s="146">
        <v>1.9900000000000001E-2</v>
      </c>
      <c r="C57" s="146">
        <v>3.6200000000000003E-2</v>
      </c>
    </row>
    <row r="58" spans="1:3">
      <c r="A58" s="581" t="s">
        <v>964</v>
      </c>
      <c r="B58" s="146">
        <v>1.17E-2</v>
      </c>
      <c r="C58" s="146">
        <v>1.17E-2</v>
      </c>
    </row>
    <row r="59" spans="1:3">
      <c r="A59" s="581" t="s">
        <v>965</v>
      </c>
      <c r="B59" s="146">
        <v>2.7900000000000001E-2</v>
      </c>
      <c r="C59" s="146">
        <v>3.04E-2</v>
      </c>
    </row>
    <row r="60" spans="1:3">
      <c r="A60" s="581" t="s">
        <v>966</v>
      </c>
      <c r="B60" s="570" t="s">
        <v>500</v>
      </c>
      <c r="C60" s="146">
        <v>3.2000000000000002E-3</v>
      </c>
    </row>
    <row r="61" spans="1:3" ht="15.75" thickBot="1">
      <c r="A61" s="544" t="s">
        <v>10</v>
      </c>
      <c r="B61" s="350">
        <f>SUM(B47:B60)</f>
        <v>0.99990000000000001</v>
      </c>
      <c r="C61" s="350">
        <f>SUM(C47:C60)</f>
        <v>0.99990000000000012</v>
      </c>
    </row>
    <row r="63" spans="1:3">
      <c r="A63" s="183" t="s">
        <v>499</v>
      </c>
    </row>
  </sheetData>
  <pageMargins left="0.70866141732283472" right="0.70866141732283472" top="0.74803149606299213" bottom="0.35433070866141736" header="0.31496062992125984" footer="0.31496062992125984"/>
  <pageSetup paperSize="9" scale="55" orientation="landscape" horizontalDpi="1200" verticalDpi="1200" r:id="rId1"/>
  <headerFooter>
    <oddHeader>&amp;CPBS Expenditure and Prescriptions 2022-23</oddHeader>
    <oddFooter>&amp;CPage 21</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2:H19"/>
  <sheetViews>
    <sheetView showGridLines="0" zoomScaleNormal="100" workbookViewId="0"/>
  </sheetViews>
  <sheetFormatPr defaultRowHeight="15"/>
  <cols>
    <col min="1" max="1" width="7.140625" customWidth="1"/>
    <col min="2" max="2" width="25.5703125" customWidth="1"/>
    <col min="3" max="5" width="18.42578125" customWidth="1"/>
    <col min="6" max="6" width="13.7109375" bestFit="1" customWidth="1"/>
    <col min="7" max="7" width="19" bestFit="1" customWidth="1"/>
    <col min="8" max="8" width="14.140625" customWidth="1"/>
  </cols>
  <sheetData>
    <row r="2" spans="1:8">
      <c r="A2" s="119" t="s">
        <v>494</v>
      </c>
    </row>
    <row r="3" spans="1:8">
      <c r="A3" t="s">
        <v>314</v>
      </c>
    </row>
    <row r="5" spans="1:8" ht="30">
      <c r="A5" s="638" t="s">
        <v>66</v>
      </c>
      <c r="B5" s="639"/>
      <c r="C5" s="145" t="s">
        <v>40</v>
      </c>
      <c r="D5" s="145" t="s">
        <v>277</v>
      </c>
      <c r="E5" s="145" t="s">
        <v>42</v>
      </c>
      <c r="F5" s="106" t="s">
        <v>67</v>
      </c>
      <c r="G5" s="106" t="s">
        <v>29</v>
      </c>
      <c r="H5" s="106" t="s">
        <v>67</v>
      </c>
    </row>
    <row r="6" spans="1:8">
      <c r="A6" s="640" t="s">
        <v>68</v>
      </c>
      <c r="B6" s="640"/>
      <c r="C6" s="110">
        <v>30070517</v>
      </c>
      <c r="D6" s="110">
        <v>2842675</v>
      </c>
      <c r="E6" s="110">
        <v>32913192</v>
      </c>
      <c r="F6" s="146">
        <f>IFERROR(E6/E$10,"")</f>
        <v>0.10012497067613074</v>
      </c>
      <c r="G6" s="477">
        <v>10267291509.879999</v>
      </c>
      <c r="H6" s="146">
        <f>IFERROR(G6/G$10,"")</f>
        <v>0.61428617678075592</v>
      </c>
    </row>
    <row r="7" spans="1:8">
      <c r="A7" s="640" t="s">
        <v>69</v>
      </c>
      <c r="B7" s="640"/>
      <c r="C7" s="110">
        <v>183350531</v>
      </c>
      <c r="D7" s="110">
        <v>102009284</v>
      </c>
      <c r="E7" s="110">
        <v>285359815</v>
      </c>
      <c r="F7" s="146">
        <f>IFERROR(E7/E$10,"")</f>
        <v>0.86809091956262074</v>
      </c>
      <c r="G7" s="477">
        <v>4685112526.4499998</v>
      </c>
      <c r="H7" s="146">
        <f>IFERROR(G7/G$10,"")</f>
        <v>0.2803076019504423</v>
      </c>
    </row>
    <row r="8" spans="1:8" ht="17.25">
      <c r="A8" s="640" t="s">
        <v>70</v>
      </c>
      <c r="B8" s="640"/>
      <c r="C8" s="110">
        <v>9594555</v>
      </c>
      <c r="D8" s="110">
        <v>739887</v>
      </c>
      <c r="E8" s="110">
        <v>10334442</v>
      </c>
      <c r="F8" s="146">
        <f>IFERROR(E8/E$10,"")</f>
        <v>3.1438327288467613E-2</v>
      </c>
      <c r="G8" s="477">
        <v>1758253014.48</v>
      </c>
      <c r="H8" s="146">
        <f>IFERROR(G8/G$10,"")</f>
        <v>0.10519527190192555</v>
      </c>
    </row>
    <row r="9" spans="1:8" ht="17.25">
      <c r="A9" s="640" t="s">
        <v>71</v>
      </c>
      <c r="B9" s="640"/>
      <c r="C9" s="110">
        <v>94073</v>
      </c>
      <c r="D9" s="110">
        <v>19593</v>
      </c>
      <c r="E9" s="110">
        <v>113666</v>
      </c>
      <c r="F9" s="146">
        <f>IFERROR(E9/E$10,"")</f>
        <v>3.4578247278091646E-4</v>
      </c>
      <c r="G9" s="477">
        <v>3525846.3</v>
      </c>
      <c r="H9" s="146">
        <f>IFERROR(G9/G$10,"")</f>
        <v>2.1094936687629786E-4</v>
      </c>
    </row>
    <row r="10" spans="1:8">
      <c r="A10" s="637" t="s">
        <v>10</v>
      </c>
      <c r="B10" s="637"/>
      <c r="C10" s="147">
        <f t="shared" ref="C10:H10" si="0">SUM(C6:C9)</f>
        <v>223109676</v>
      </c>
      <c r="D10" s="147">
        <f t="shared" si="0"/>
        <v>105611439</v>
      </c>
      <c r="E10" s="147">
        <f t="shared" si="0"/>
        <v>328721115</v>
      </c>
      <c r="F10" s="148">
        <f t="shared" si="0"/>
        <v>1</v>
      </c>
      <c r="G10" s="497">
        <f t="shared" si="0"/>
        <v>16714182897.109997</v>
      </c>
      <c r="H10" s="148">
        <f t="shared" si="0"/>
        <v>1</v>
      </c>
    </row>
    <row r="12" spans="1:8" ht="18.75">
      <c r="A12" s="149" t="s">
        <v>72</v>
      </c>
      <c r="C12" s="150"/>
      <c r="D12" s="150"/>
      <c r="E12" s="150"/>
      <c r="F12" s="150"/>
      <c r="G12" s="150"/>
    </row>
    <row r="13" spans="1:8">
      <c r="A13" s="151" t="s">
        <v>73</v>
      </c>
      <c r="B13" s="152" t="s">
        <v>74</v>
      </c>
    </row>
    <row r="14" spans="1:8">
      <c r="B14" s="152" t="s">
        <v>75</v>
      </c>
    </row>
    <row r="15" spans="1:8">
      <c r="B15" s="152" t="s">
        <v>76</v>
      </c>
    </row>
    <row r="16" spans="1:8">
      <c r="B16" s="152" t="s">
        <v>77</v>
      </c>
    </row>
    <row r="17" spans="1:2">
      <c r="A17" s="151" t="s">
        <v>78</v>
      </c>
      <c r="B17" s="152" t="s">
        <v>79</v>
      </c>
    </row>
    <row r="18" spans="1:2">
      <c r="A18" s="151" t="s">
        <v>80</v>
      </c>
      <c r="B18" s="152" t="s">
        <v>81</v>
      </c>
    </row>
    <row r="19" spans="1:2">
      <c r="A19" s="152"/>
    </row>
  </sheetData>
  <mergeCells count="6">
    <mergeCell ref="A10:B10"/>
    <mergeCell ref="A5:B5"/>
    <mergeCell ref="A6:B6"/>
    <mergeCell ref="A7:B7"/>
    <mergeCell ref="A8:B8"/>
    <mergeCell ref="A9:B9"/>
  </mergeCells>
  <pageMargins left="0.70866141732283472" right="0.70866141732283472" top="0.74803149606299213" bottom="0.35433070866141736" header="0.31496062992125984" footer="0.31496062992125984"/>
  <pageSetup paperSize="9" scale="98" orientation="landscape" horizontalDpi="1200" verticalDpi="1200" r:id="rId1"/>
  <headerFooter>
    <oddHeader>&amp;CPBS Expenditure and Prescriptions 2022-23</oddHeader>
    <oddFooter>&amp;CPage 22</oddFooter>
  </headerFooter>
  <ignoredErrors>
    <ignoredError sqref="A13:A18"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2:I31"/>
  <sheetViews>
    <sheetView showGridLines="0" zoomScaleNormal="100" workbookViewId="0">
      <selection activeCell="L11" sqref="L11"/>
    </sheetView>
  </sheetViews>
  <sheetFormatPr defaultRowHeight="15"/>
  <cols>
    <col min="1" max="1" width="6.28515625" customWidth="1"/>
    <col min="2" max="2" width="48.7109375" customWidth="1"/>
    <col min="3" max="3" width="14.5703125" customWidth="1"/>
    <col min="4" max="4" width="17.5703125" customWidth="1"/>
    <col min="5" max="5" width="15.42578125" customWidth="1"/>
    <col min="6" max="6" width="16.42578125" style="173" bestFit="1" customWidth="1"/>
    <col min="7" max="7" width="18.140625" style="173" customWidth="1"/>
    <col min="8" max="8" width="15.42578125" style="173" customWidth="1"/>
    <col min="9" max="9" width="18.42578125" style="173" customWidth="1"/>
  </cols>
  <sheetData>
    <row r="2" spans="1:9">
      <c r="A2" s="119" t="s">
        <v>437</v>
      </c>
    </row>
    <row r="3" spans="1:9">
      <c r="A3" t="s">
        <v>315</v>
      </c>
    </row>
    <row r="4" spans="1:9" ht="15.75" thickBot="1"/>
    <row r="5" spans="1:9" ht="75">
      <c r="A5" s="153" t="s">
        <v>47</v>
      </c>
      <c r="B5" s="123" t="s">
        <v>82</v>
      </c>
      <c r="C5" s="154" t="s">
        <v>40</v>
      </c>
      <c r="D5" s="154" t="s">
        <v>286</v>
      </c>
      <c r="E5" s="154" t="s">
        <v>278</v>
      </c>
      <c r="F5" s="480" t="s">
        <v>29</v>
      </c>
      <c r="G5" s="480" t="s">
        <v>279</v>
      </c>
      <c r="H5" s="480" t="s">
        <v>34</v>
      </c>
      <c r="I5" s="482" t="s">
        <v>83</v>
      </c>
    </row>
    <row r="6" spans="1:9">
      <c r="A6" s="355">
        <v>1</v>
      </c>
      <c r="B6" s="155" t="s">
        <v>913</v>
      </c>
      <c r="C6" s="110">
        <v>1745758</v>
      </c>
      <c r="D6" s="368">
        <v>278166</v>
      </c>
      <c r="E6" s="110">
        <f>SUM(C6:D6)</f>
        <v>2023924</v>
      </c>
      <c r="F6" s="530">
        <v>1128084451.6300001</v>
      </c>
      <c r="G6" s="477">
        <v>23178832.399999999</v>
      </c>
      <c r="H6" s="497">
        <v>1151263284.03</v>
      </c>
      <c r="I6" s="483">
        <v>991062415.24000001</v>
      </c>
    </row>
    <row r="7" spans="1:9">
      <c r="A7" s="355">
        <v>2</v>
      </c>
      <c r="B7" s="155" t="s">
        <v>914</v>
      </c>
      <c r="C7" s="110">
        <v>5319695</v>
      </c>
      <c r="D7" s="110">
        <v>1853269</v>
      </c>
      <c r="E7" s="110">
        <f t="shared" ref="E7:E25" si="0">SUM(C7:D7)</f>
        <v>7172964</v>
      </c>
      <c r="F7" s="530">
        <v>1042580936.61</v>
      </c>
      <c r="G7" s="477">
        <v>49139793.299999997</v>
      </c>
      <c r="H7" s="497">
        <v>1091720729.9100001</v>
      </c>
      <c r="I7" s="483">
        <v>903143255.80999994</v>
      </c>
    </row>
    <row r="8" spans="1:9">
      <c r="A8" s="355">
        <v>3</v>
      </c>
      <c r="B8" s="155" t="s">
        <v>915</v>
      </c>
      <c r="C8" s="110">
        <v>584424</v>
      </c>
      <c r="D8" s="110">
        <v>30352</v>
      </c>
      <c r="E8" s="110">
        <f t="shared" si="0"/>
        <v>614776</v>
      </c>
      <c r="F8" s="530">
        <v>771248229.27999997</v>
      </c>
      <c r="G8" s="477">
        <v>11518276.6</v>
      </c>
      <c r="H8" s="497">
        <v>782766505.88</v>
      </c>
      <c r="I8" s="483">
        <v>717197025.25</v>
      </c>
    </row>
    <row r="9" spans="1:9">
      <c r="A9" s="355">
        <v>4</v>
      </c>
      <c r="B9" s="155" t="s">
        <v>916</v>
      </c>
      <c r="C9" s="110">
        <v>41271954</v>
      </c>
      <c r="D9" s="368">
        <v>20604370</v>
      </c>
      <c r="E9" s="110">
        <f t="shared" si="0"/>
        <v>61876324</v>
      </c>
      <c r="F9" s="530">
        <v>586004977.80999994</v>
      </c>
      <c r="G9" s="477">
        <v>196432936.59999999</v>
      </c>
      <c r="H9" s="497">
        <v>782437914.40999997</v>
      </c>
      <c r="I9" s="483">
        <v>313612421.88</v>
      </c>
    </row>
    <row r="10" spans="1:9">
      <c r="A10" s="355">
        <v>5</v>
      </c>
      <c r="B10" s="155" t="s">
        <v>917</v>
      </c>
      <c r="C10" s="110">
        <v>3613554</v>
      </c>
      <c r="D10" s="110">
        <v>697469</v>
      </c>
      <c r="E10" s="110">
        <f t="shared" si="0"/>
        <v>4311023</v>
      </c>
      <c r="F10" s="530">
        <v>695992218.34000003</v>
      </c>
      <c r="G10" s="477">
        <v>48598773.299999997</v>
      </c>
      <c r="H10" s="497">
        <v>744590991.63999999</v>
      </c>
      <c r="I10" s="483">
        <v>634942870.97000003</v>
      </c>
    </row>
    <row r="11" spans="1:9">
      <c r="A11" s="355">
        <v>6</v>
      </c>
      <c r="B11" s="155" t="s">
        <v>918</v>
      </c>
      <c r="C11" s="110">
        <v>814127</v>
      </c>
      <c r="D11" s="110">
        <v>1394</v>
      </c>
      <c r="E11" s="110">
        <f t="shared" si="0"/>
        <v>815521</v>
      </c>
      <c r="F11" s="530">
        <v>663206310.25</v>
      </c>
      <c r="G11" s="477">
        <v>11684846.6</v>
      </c>
      <c r="H11" s="497">
        <v>674891156.85000002</v>
      </c>
      <c r="I11" s="483">
        <v>604611385.15999997</v>
      </c>
    </row>
    <row r="12" spans="1:9">
      <c r="A12" s="355">
        <v>7</v>
      </c>
      <c r="B12" s="155" t="s">
        <v>919</v>
      </c>
      <c r="C12" s="110">
        <v>6614490</v>
      </c>
      <c r="D12" s="110">
        <v>1274273</v>
      </c>
      <c r="E12" s="110">
        <f t="shared" si="0"/>
        <v>7888763</v>
      </c>
      <c r="F12" s="530">
        <v>583443808.51999998</v>
      </c>
      <c r="G12" s="477">
        <v>86681602.299999997</v>
      </c>
      <c r="H12" s="497">
        <v>670125410.82000005</v>
      </c>
      <c r="I12" s="483">
        <v>513939853.66000003</v>
      </c>
    </row>
    <row r="13" spans="1:9">
      <c r="A13" s="355">
        <v>8</v>
      </c>
      <c r="B13" s="155" t="s">
        <v>920</v>
      </c>
      <c r="C13" s="110">
        <v>29944</v>
      </c>
      <c r="D13" s="110">
        <v>0</v>
      </c>
      <c r="E13" s="110">
        <f t="shared" si="0"/>
        <v>29944</v>
      </c>
      <c r="F13" s="530">
        <v>626037786.39999998</v>
      </c>
      <c r="G13" s="477">
        <v>453996.79999999999</v>
      </c>
      <c r="H13" s="497">
        <v>626491783.20000005</v>
      </c>
      <c r="I13" s="483">
        <v>591848023.65999997</v>
      </c>
    </row>
    <row r="14" spans="1:9">
      <c r="A14" s="355">
        <v>9</v>
      </c>
      <c r="B14" s="155" t="s">
        <v>921</v>
      </c>
      <c r="C14" s="110">
        <v>28642262</v>
      </c>
      <c r="D14" s="110">
        <v>15608871</v>
      </c>
      <c r="E14" s="110">
        <f t="shared" si="0"/>
        <v>44251133</v>
      </c>
      <c r="F14" s="530">
        <v>448742121.99000001</v>
      </c>
      <c r="G14" s="477">
        <v>138806822.59999999</v>
      </c>
      <c r="H14" s="497">
        <v>587548944.59000003</v>
      </c>
      <c r="I14" s="483">
        <v>280917147.87</v>
      </c>
    </row>
    <row r="15" spans="1:9">
      <c r="A15" s="355">
        <v>10</v>
      </c>
      <c r="B15" s="155" t="s">
        <v>922</v>
      </c>
      <c r="C15" s="110">
        <v>27050140</v>
      </c>
      <c r="D15" s="110">
        <v>25617436</v>
      </c>
      <c r="E15" s="110">
        <f t="shared" si="0"/>
        <v>52667576</v>
      </c>
      <c r="F15" s="530">
        <v>436505429.48000002</v>
      </c>
      <c r="G15" s="477">
        <v>148794829.40000001</v>
      </c>
      <c r="H15" s="497">
        <v>585300258.88</v>
      </c>
      <c r="I15" s="483">
        <v>320570845.31</v>
      </c>
    </row>
    <row r="16" spans="1:9">
      <c r="A16" s="355">
        <v>11</v>
      </c>
      <c r="B16" s="155" t="s">
        <v>923</v>
      </c>
      <c r="C16" s="110">
        <v>644089</v>
      </c>
      <c r="D16" s="110">
        <v>31620</v>
      </c>
      <c r="E16" s="110">
        <f t="shared" si="0"/>
        <v>675709</v>
      </c>
      <c r="F16" s="530">
        <v>479875826.75</v>
      </c>
      <c r="G16" s="477">
        <v>7066411.2000000002</v>
      </c>
      <c r="H16" s="497">
        <v>486942237.94999999</v>
      </c>
      <c r="I16" s="483">
        <v>402868935.86000001</v>
      </c>
    </row>
    <row r="17" spans="1:9">
      <c r="A17" s="355">
        <v>12</v>
      </c>
      <c r="B17" s="155" t="s">
        <v>924</v>
      </c>
      <c r="C17" s="110">
        <v>5403166</v>
      </c>
      <c r="D17" s="110">
        <v>2232579</v>
      </c>
      <c r="E17" s="110">
        <f t="shared" si="0"/>
        <v>7635745</v>
      </c>
      <c r="F17" s="530">
        <v>441041196.14999998</v>
      </c>
      <c r="G17" s="477">
        <v>37882528.5</v>
      </c>
      <c r="H17" s="497">
        <v>478923724.64999998</v>
      </c>
      <c r="I17" s="483">
        <v>357650555.75</v>
      </c>
    </row>
    <row r="18" spans="1:9">
      <c r="A18" s="355">
        <v>13</v>
      </c>
      <c r="B18" s="155" t="s">
        <v>925</v>
      </c>
      <c r="C18" s="110">
        <v>8487251</v>
      </c>
      <c r="D18" s="110">
        <v>1659464</v>
      </c>
      <c r="E18" s="110">
        <f t="shared" si="0"/>
        <v>10146715</v>
      </c>
      <c r="F18" s="530">
        <v>390551440.74000001</v>
      </c>
      <c r="G18" s="477">
        <v>85963997</v>
      </c>
      <c r="H18" s="497">
        <v>476515437.74000001</v>
      </c>
      <c r="I18" s="483">
        <v>356593510.25</v>
      </c>
    </row>
    <row r="19" spans="1:9">
      <c r="A19" s="355">
        <v>14</v>
      </c>
      <c r="B19" s="155" t="s">
        <v>926</v>
      </c>
      <c r="C19" s="110">
        <v>1296585</v>
      </c>
      <c r="D19" s="110">
        <v>107</v>
      </c>
      <c r="E19" s="110">
        <f t="shared" si="0"/>
        <v>1296692</v>
      </c>
      <c r="F19" s="530">
        <v>427942518.88999999</v>
      </c>
      <c r="G19" s="477">
        <v>15383419</v>
      </c>
      <c r="H19" s="497">
        <v>443325937.88999999</v>
      </c>
      <c r="I19" s="483">
        <v>351832876.19</v>
      </c>
    </row>
    <row r="20" spans="1:9">
      <c r="A20" s="355">
        <v>15</v>
      </c>
      <c r="B20" s="155" t="s">
        <v>927</v>
      </c>
      <c r="C20" s="110">
        <v>3277984</v>
      </c>
      <c r="D20" s="110">
        <v>582311</v>
      </c>
      <c r="E20" s="110">
        <f t="shared" si="0"/>
        <v>3860295</v>
      </c>
      <c r="F20" s="530">
        <v>367882371.19</v>
      </c>
      <c r="G20" s="477">
        <v>50220230</v>
      </c>
      <c r="H20" s="497">
        <v>418102601.19</v>
      </c>
      <c r="I20" s="483">
        <v>307178515.80000001</v>
      </c>
    </row>
    <row r="21" spans="1:9">
      <c r="A21" s="355">
        <v>16</v>
      </c>
      <c r="B21" s="155" t="s">
        <v>928</v>
      </c>
      <c r="C21" s="110">
        <v>19264202</v>
      </c>
      <c r="D21" s="110">
        <v>8487625</v>
      </c>
      <c r="E21" s="110">
        <f t="shared" si="0"/>
        <v>27751827</v>
      </c>
      <c r="F21" s="530">
        <v>312944137.49000001</v>
      </c>
      <c r="G21" s="477">
        <v>89202983.400000006</v>
      </c>
      <c r="H21" s="497">
        <v>402147120.88999999</v>
      </c>
      <c r="I21" s="483">
        <v>181216752.56</v>
      </c>
    </row>
    <row r="22" spans="1:9">
      <c r="A22" s="355">
        <v>17</v>
      </c>
      <c r="B22" s="155" t="s">
        <v>929</v>
      </c>
      <c r="C22" s="110">
        <v>3766869</v>
      </c>
      <c r="D22" s="110">
        <v>809</v>
      </c>
      <c r="E22" s="110">
        <f t="shared" si="0"/>
        <v>3767678</v>
      </c>
      <c r="F22" s="530">
        <v>359710213.75999999</v>
      </c>
      <c r="G22" s="477">
        <v>40290114.600000001</v>
      </c>
      <c r="H22" s="497">
        <v>400000328.36000001</v>
      </c>
      <c r="I22" s="483">
        <v>328869835.16000003</v>
      </c>
    </row>
    <row r="23" spans="1:9">
      <c r="A23" s="355">
        <v>18</v>
      </c>
      <c r="B23" s="155" t="s">
        <v>930</v>
      </c>
      <c r="C23" s="110">
        <v>2408449</v>
      </c>
      <c r="D23" s="110">
        <v>1365350</v>
      </c>
      <c r="E23" s="110">
        <f t="shared" si="0"/>
        <v>3773799</v>
      </c>
      <c r="F23" s="530">
        <v>366337787.29000002</v>
      </c>
      <c r="G23" s="477">
        <v>25458728.5</v>
      </c>
      <c r="H23" s="497">
        <v>391796515.79000002</v>
      </c>
      <c r="I23" s="483">
        <v>345365264.60000002</v>
      </c>
    </row>
    <row r="24" spans="1:9">
      <c r="A24" s="355">
        <v>19</v>
      </c>
      <c r="B24" s="155" t="s">
        <v>931</v>
      </c>
      <c r="C24" s="110">
        <v>2418408</v>
      </c>
      <c r="D24" s="110">
        <v>238022</v>
      </c>
      <c r="E24" s="110">
        <f t="shared" si="0"/>
        <v>2656430</v>
      </c>
      <c r="F24" s="530">
        <v>331073773.35000002</v>
      </c>
      <c r="G24" s="477">
        <v>35411793.200000003</v>
      </c>
      <c r="H24" s="497">
        <v>366485566.55000001</v>
      </c>
      <c r="I24" s="483">
        <v>313545654.12</v>
      </c>
    </row>
    <row r="25" spans="1:9" ht="15.75" thickBot="1">
      <c r="A25" s="356">
        <v>20</v>
      </c>
      <c r="B25" s="156" t="s">
        <v>932</v>
      </c>
      <c r="C25" s="157">
        <v>6147546</v>
      </c>
      <c r="D25" s="157">
        <v>885425</v>
      </c>
      <c r="E25" s="157">
        <f t="shared" si="0"/>
        <v>7032971</v>
      </c>
      <c r="F25" s="531">
        <v>274472440.27999997</v>
      </c>
      <c r="G25" s="481">
        <v>66839219.299999997</v>
      </c>
      <c r="H25" s="479">
        <v>341311659.57999998</v>
      </c>
      <c r="I25" s="484">
        <v>222171530.86000001</v>
      </c>
    </row>
    <row r="28" spans="1:9">
      <c r="A28" s="183" t="s">
        <v>298</v>
      </c>
    </row>
    <row r="29" spans="1:9">
      <c r="A29" s="183" t="s">
        <v>309</v>
      </c>
    </row>
    <row r="30" spans="1:9">
      <c r="A30" s="183" t="s">
        <v>288</v>
      </c>
    </row>
    <row r="31" spans="1:9">
      <c r="A31" s="183"/>
    </row>
  </sheetData>
  <pageMargins left="0.70866141732283472" right="0.70866141732283472" top="0.74803149606299213" bottom="0.35433070866141736" header="0.31496062992125984" footer="0.31496062992125984"/>
  <pageSetup paperSize="9" scale="77" orientation="landscape" horizontalDpi="1200" verticalDpi="1200" r:id="rId1"/>
  <headerFooter>
    <oddHeader>&amp;CPBS Expenditure and Prescriptions 2022-23</oddHeader>
    <oddFooter>&amp;CPage 23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2:I31"/>
  <sheetViews>
    <sheetView showGridLines="0" zoomScaleNormal="100" workbookViewId="0"/>
  </sheetViews>
  <sheetFormatPr defaultRowHeight="15"/>
  <cols>
    <col min="1" max="1" width="7.28515625" customWidth="1"/>
    <col min="2" max="2" width="50.140625" bestFit="1" customWidth="1"/>
    <col min="3" max="3" width="13.5703125" customWidth="1"/>
    <col min="4" max="4" width="14.28515625" customWidth="1"/>
    <col min="5" max="5" width="13.5703125" customWidth="1"/>
    <col min="6" max="6" width="16.42578125" style="173" bestFit="1" customWidth="1"/>
    <col min="7" max="7" width="18.42578125" style="173" customWidth="1"/>
    <col min="8" max="8" width="16.42578125" style="173" bestFit="1" customWidth="1"/>
    <col min="9" max="9" width="16.85546875" style="173" customWidth="1"/>
  </cols>
  <sheetData>
    <row r="2" spans="1:9">
      <c r="A2" s="119" t="s">
        <v>438</v>
      </c>
    </row>
    <row r="3" spans="1:9">
      <c r="A3" t="s">
        <v>315</v>
      </c>
    </row>
    <row r="4" spans="1:9" ht="15.75" thickBot="1"/>
    <row r="5" spans="1:9" ht="75">
      <c r="A5" s="120" t="s">
        <v>47</v>
      </c>
      <c r="B5" s="158" t="s">
        <v>82</v>
      </c>
      <c r="C5" s="154" t="s">
        <v>40</v>
      </c>
      <c r="D5" s="154" t="s">
        <v>286</v>
      </c>
      <c r="E5" s="154" t="s">
        <v>278</v>
      </c>
      <c r="F5" s="480" t="s">
        <v>29</v>
      </c>
      <c r="G5" s="480" t="s">
        <v>279</v>
      </c>
      <c r="H5" s="480" t="s">
        <v>34</v>
      </c>
      <c r="I5" s="482" t="s">
        <v>83</v>
      </c>
    </row>
    <row r="6" spans="1:9">
      <c r="A6" s="355">
        <v>1</v>
      </c>
      <c r="B6" s="155" t="s">
        <v>916</v>
      </c>
      <c r="C6" s="147">
        <v>41271954</v>
      </c>
      <c r="D6" s="532">
        <v>20604370</v>
      </c>
      <c r="E6" s="532">
        <v>61876324</v>
      </c>
      <c r="F6" s="477">
        <v>586004977.80999994</v>
      </c>
      <c r="G6" s="477">
        <v>196432936.59999999</v>
      </c>
      <c r="H6" s="477">
        <v>782437914.40999997</v>
      </c>
      <c r="I6" s="483">
        <v>313612421.88</v>
      </c>
    </row>
    <row r="7" spans="1:9">
      <c r="A7" s="355">
        <v>2</v>
      </c>
      <c r="B7" s="155" t="s">
        <v>921</v>
      </c>
      <c r="C7" s="147">
        <v>28642262</v>
      </c>
      <c r="D7" s="532">
        <v>15608871</v>
      </c>
      <c r="E7" s="532">
        <v>44251133</v>
      </c>
      <c r="F7" s="477">
        <v>448742121.99000001</v>
      </c>
      <c r="G7" s="477">
        <v>138806822.59999999</v>
      </c>
      <c r="H7" s="477">
        <v>587548944.59000003</v>
      </c>
      <c r="I7" s="483">
        <v>280917147.87</v>
      </c>
    </row>
    <row r="8" spans="1:9">
      <c r="A8" s="355">
        <v>3</v>
      </c>
      <c r="B8" s="155" t="s">
        <v>922</v>
      </c>
      <c r="C8" s="147">
        <v>27050140</v>
      </c>
      <c r="D8" s="532">
        <v>25617436</v>
      </c>
      <c r="E8" s="532">
        <v>52667576</v>
      </c>
      <c r="F8" s="477">
        <v>436505429.48000002</v>
      </c>
      <c r="G8" s="477">
        <v>148794829.40000001</v>
      </c>
      <c r="H8" s="477">
        <v>585300258.88</v>
      </c>
      <c r="I8" s="483">
        <v>320570845.31</v>
      </c>
    </row>
    <row r="9" spans="1:9">
      <c r="A9" s="355">
        <v>4</v>
      </c>
      <c r="B9" s="155" t="s">
        <v>928</v>
      </c>
      <c r="C9" s="147">
        <v>19264202</v>
      </c>
      <c r="D9" s="532">
        <v>8487625</v>
      </c>
      <c r="E9" s="532">
        <v>27751827</v>
      </c>
      <c r="F9" s="477">
        <v>312944137.49000001</v>
      </c>
      <c r="G9" s="477">
        <v>89202983.400000006</v>
      </c>
      <c r="H9" s="477">
        <v>402147120.88999999</v>
      </c>
      <c r="I9" s="483">
        <v>181216752.56</v>
      </c>
    </row>
    <row r="10" spans="1:9">
      <c r="A10" s="355">
        <v>5</v>
      </c>
      <c r="B10" s="155" t="s">
        <v>933</v>
      </c>
      <c r="C10" s="147">
        <v>11043930</v>
      </c>
      <c r="D10" s="532">
        <v>7698823</v>
      </c>
      <c r="E10" s="532">
        <v>18742753</v>
      </c>
      <c r="F10" s="477">
        <v>168068193.52000001</v>
      </c>
      <c r="G10" s="477">
        <v>58061453.899999999</v>
      </c>
      <c r="H10" s="477">
        <v>226129647.41999999</v>
      </c>
      <c r="I10" s="483">
        <v>117863115.39</v>
      </c>
    </row>
    <row r="11" spans="1:9">
      <c r="A11" s="355">
        <v>6</v>
      </c>
      <c r="B11" s="155" t="s">
        <v>925</v>
      </c>
      <c r="C11" s="147">
        <v>8487251</v>
      </c>
      <c r="D11" s="532">
        <v>1659464</v>
      </c>
      <c r="E11" s="532">
        <v>10146715</v>
      </c>
      <c r="F11" s="477">
        <v>390551440.74000001</v>
      </c>
      <c r="G11" s="477">
        <v>85963997</v>
      </c>
      <c r="H11" s="477">
        <v>476515437.74000001</v>
      </c>
      <c r="I11" s="483">
        <v>356593510.25</v>
      </c>
    </row>
    <row r="12" spans="1:9">
      <c r="A12" s="355">
        <v>7</v>
      </c>
      <c r="B12" s="155" t="s">
        <v>919</v>
      </c>
      <c r="C12" s="147">
        <v>6614490</v>
      </c>
      <c r="D12" s="532">
        <v>1274273</v>
      </c>
      <c r="E12" s="532">
        <v>7888763</v>
      </c>
      <c r="F12" s="477">
        <v>583443808.51999998</v>
      </c>
      <c r="G12" s="477">
        <v>86681602.299999997</v>
      </c>
      <c r="H12" s="477">
        <v>670125410.82000005</v>
      </c>
      <c r="I12" s="483">
        <v>513939853.66000003</v>
      </c>
    </row>
    <row r="13" spans="1:9">
      <c r="A13" s="355">
        <v>8</v>
      </c>
      <c r="B13" s="155" t="s">
        <v>932</v>
      </c>
      <c r="C13" s="147">
        <v>6147546</v>
      </c>
      <c r="D13" s="532">
        <v>885425</v>
      </c>
      <c r="E13" s="532">
        <v>7032971</v>
      </c>
      <c r="F13" s="477">
        <v>274472440.27999997</v>
      </c>
      <c r="G13" s="477">
        <v>66839219.299999997</v>
      </c>
      <c r="H13" s="477">
        <v>341311659.57999998</v>
      </c>
      <c r="I13" s="483">
        <v>222171530.86000001</v>
      </c>
    </row>
    <row r="14" spans="1:9">
      <c r="A14" s="355">
        <v>9</v>
      </c>
      <c r="B14" s="155" t="s">
        <v>924</v>
      </c>
      <c r="C14" s="147">
        <v>5403166</v>
      </c>
      <c r="D14" s="532">
        <v>2232579</v>
      </c>
      <c r="E14" s="532">
        <v>7635745</v>
      </c>
      <c r="F14" s="477">
        <v>441041196.14999998</v>
      </c>
      <c r="G14" s="477">
        <v>37882528.5</v>
      </c>
      <c r="H14" s="477">
        <v>478923724.64999998</v>
      </c>
      <c r="I14" s="483">
        <v>357650555.75</v>
      </c>
    </row>
    <row r="15" spans="1:9">
      <c r="A15" s="355">
        <v>10</v>
      </c>
      <c r="B15" s="155" t="s">
        <v>914</v>
      </c>
      <c r="C15" s="147">
        <v>5319695</v>
      </c>
      <c r="D15" s="532">
        <v>1853269</v>
      </c>
      <c r="E15" s="532">
        <v>7172964</v>
      </c>
      <c r="F15" s="477">
        <v>1042580936.61</v>
      </c>
      <c r="G15" s="477">
        <v>49139793.299999997</v>
      </c>
      <c r="H15" s="477">
        <v>1091720729.9100001</v>
      </c>
      <c r="I15" s="483">
        <v>903143255.80999994</v>
      </c>
    </row>
    <row r="16" spans="1:9">
      <c r="A16" s="355">
        <v>11</v>
      </c>
      <c r="B16" s="155" t="s">
        <v>929</v>
      </c>
      <c r="C16" s="147">
        <v>3766869</v>
      </c>
      <c r="D16" s="532">
        <v>809</v>
      </c>
      <c r="E16" s="532">
        <v>3767678</v>
      </c>
      <c r="F16" s="477">
        <v>359710213.75999999</v>
      </c>
      <c r="G16" s="477">
        <v>40290114.600000001</v>
      </c>
      <c r="H16" s="477">
        <v>400000328.36000001</v>
      </c>
      <c r="I16" s="483">
        <v>328869835.16000003</v>
      </c>
    </row>
    <row r="17" spans="1:9">
      <c r="A17" s="355">
        <v>12</v>
      </c>
      <c r="B17" s="155" t="s">
        <v>917</v>
      </c>
      <c r="C17" s="147">
        <v>3613554</v>
      </c>
      <c r="D17" s="532">
        <v>697469</v>
      </c>
      <c r="E17" s="532">
        <v>4311023</v>
      </c>
      <c r="F17" s="477">
        <v>695992218.34000003</v>
      </c>
      <c r="G17" s="477">
        <v>48598773.299999997</v>
      </c>
      <c r="H17" s="477">
        <v>744590991.63999999</v>
      </c>
      <c r="I17" s="483">
        <v>634942870.97000003</v>
      </c>
    </row>
    <row r="18" spans="1:9">
      <c r="A18" s="355">
        <v>13</v>
      </c>
      <c r="B18" s="155" t="s">
        <v>934</v>
      </c>
      <c r="C18" s="147">
        <v>3581327</v>
      </c>
      <c r="D18" s="532">
        <v>2553201</v>
      </c>
      <c r="E18" s="532">
        <v>6134528</v>
      </c>
      <c r="F18" s="477">
        <v>52803361.390000001</v>
      </c>
      <c r="G18" s="477">
        <v>18430517.300000001</v>
      </c>
      <c r="H18" s="477">
        <v>71233878.689999998</v>
      </c>
      <c r="I18" s="483">
        <v>36311384.82</v>
      </c>
    </row>
    <row r="19" spans="1:9">
      <c r="A19" s="355">
        <v>14</v>
      </c>
      <c r="B19" s="155" t="s">
        <v>935</v>
      </c>
      <c r="C19" s="147">
        <v>3325052</v>
      </c>
      <c r="D19" s="532">
        <v>693856</v>
      </c>
      <c r="E19" s="532">
        <v>4018908</v>
      </c>
      <c r="F19" s="477">
        <v>111140562.75</v>
      </c>
      <c r="G19" s="477">
        <v>32928705.800000001</v>
      </c>
      <c r="H19" s="477">
        <v>144069268.55000001</v>
      </c>
      <c r="I19" s="483">
        <v>96634877.579999998</v>
      </c>
    </row>
    <row r="20" spans="1:9">
      <c r="A20" s="355">
        <v>15</v>
      </c>
      <c r="B20" s="155" t="s">
        <v>927</v>
      </c>
      <c r="C20" s="147">
        <v>3277984</v>
      </c>
      <c r="D20" s="532">
        <v>582311</v>
      </c>
      <c r="E20" s="532">
        <v>3860295</v>
      </c>
      <c r="F20" s="477">
        <v>367882371.19</v>
      </c>
      <c r="G20" s="477">
        <v>50220230</v>
      </c>
      <c r="H20" s="477">
        <v>418102601.19</v>
      </c>
      <c r="I20" s="483">
        <v>307178515.80000001</v>
      </c>
    </row>
    <row r="21" spans="1:9">
      <c r="A21" s="355">
        <v>16</v>
      </c>
      <c r="B21" s="155" t="s">
        <v>936</v>
      </c>
      <c r="C21" s="147">
        <v>2973775</v>
      </c>
      <c r="D21" s="532">
        <v>1352938</v>
      </c>
      <c r="E21" s="532">
        <v>4326713</v>
      </c>
      <c r="F21" s="477">
        <v>76111157.120000005</v>
      </c>
      <c r="G21" s="477">
        <v>15555487.6</v>
      </c>
      <c r="H21" s="477">
        <v>91666644.719999999</v>
      </c>
      <c r="I21" s="483">
        <v>61726455.68</v>
      </c>
    </row>
    <row r="22" spans="1:9">
      <c r="A22" s="355">
        <v>17</v>
      </c>
      <c r="B22" s="155" t="s">
        <v>937</v>
      </c>
      <c r="C22" s="147">
        <v>2904318</v>
      </c>
      <c r="D22" s="532">
        <v>361665</v>
      </c>
      <c r="E22" s="532">
        <v>3265983</v>
      </c>
      <c r="F22" s="477">
        <v>130535476.84</v>
      </c>
      <c r="G22" s="477">
        <v>19914597.399999999</v>
      </c>
      <c r="H22" s="477">
        <v>150450074.24000001</v>
      </c>
      <c r="I22" s="483">
        <v>96580880.269999996</v>
      </c>
    </row>
    <row r="23" spans="1:9">
      <c r="A23" s="355">
        <v>18</v>
      </c>
      <c r="B23" s="155" t="s">
        <v>931</v>
      </c>
      <c r="C23" s="147">
        <v>2418408</v>
      </c>
      <c r="D23" s="532">
        <v>238022</v>
      </c>
      <c r="E23" s="532">
        <v>2656430</v>
      </c>
      <c r="F23" s="477">
        <v>331073773.35000002</v>
      </c>
      <c r="G23" s="477">
        <v>35411793.200000003</v>
      </c>
      <c r="H23" s="477">
        <v>366485566.55000001</v>
      </c>
      <c r="I23" s="483">
        <v>313545654.12</v>
      </c>
    </row>
    <row r="24" spans="1:9">
      <c r="A24" s="355">
        <v>19</v>
      </c>
      <c r="B24" s="155" t="s">
        <v>930</v>
      </c>
      <c r="C24" s="147">
        <v>2408449</v>
      </c>
      <c r="D24" s="532">
        <v>1365350</v>
      </c>
      <c r="E24" s="532">
        <v>3773799</v>
      </c>
      <c r="F24" s="477">
        <v>366337787.29000002</v>
      </c>
      <c r="G24" s="477">
        <v>25458728.5</v>
      </c>
      <c r="H24" s="477">
        <v>391796515.79000002</v>
      </c>
      <c r="I24" s="483">
        <v>345365264.60000002</v>
      </c>
    </row>
    <row r="25" spans="1:9" ht="15.75" thickBot="1">
      <c r="A25" s="356">
        <v>20</v>
      </c>
      <c r="B25" s="156" t="s">
        <v>938</v>
      </c>
      <c r="C25" s="114">
        <v>2230627</v>
      </c>
      <c r="D25" s="533">
        <v>1742074</v>
      </c>
      <c r="E25" s="533">
        <v>3972701</v>
      </c>
      <c r="F25" s="481">
        <v>36618951.710000001</v>
      </c>
      <c r="G25" s="481">
        <v>10873418.800000001</v>
      </c>
      <c r="H25" s="481">
        <v>47492370.509999998</v>
      </c>
      <c r="I25" s="484">
        <v>27491907.760000002</v>
      </c>
    </row>
    <row r="28" spans="1:9">
      <c r="A28" s="183" t="s">
        <v>298</v>
      </c>
    </row>
    <row r="29" spans="1:9">
      <c r="A29" s="183" t="s">
        <v>309</v>
      </c>
    </row>
    <row r="30" spans="1:9">
      <c r="A30" s="183" t="s">
        <v>288</v>
      </c>
    </row>
    <row r="31" spans="1:9">
      <c r="A31" t="s">
        <v>253</v>
      </c>
    </row>
  </sheetData>
  <pageMargins left="0.70866141732283472" right="0.70866141732283472" top="0.74803149606299213" bottom="0.35433070866141736" header="0.31496062992125984" footer="0.31496062992125984"/>
  <pageSetup paperSize="9" scale="79" orientation="landscape" horizontalDpi="1200" verticalDpi="1200" r:id="rId1"/>
  <headerFooter>
    <oddHeader>&amp;CPBS Expenditure and Prescriptions 2022-23</oddHeader>
    <oddFooter>&amp;CPage 24</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2:I31"/>
  <sheetViews>
    <sheetView showGridLines="0" zoomScaleNormal="100" workbookViewId="0"/>
  </sheetViews>
  <sheetFormatPr defaultRowHeight="15"/>
  <cols>
    <col min="1" max="1" width="7.28515625" customWidth="1"/>
    <col min="2" max="2" width="50.140625" bestFit="1" customWidth="1"/>
    <col min="3" max="3" width="13.5703125" customWidth="1"/>
    <col min="4" max="4" width="14.28515625" customWidth="1"/>
    <col min="5" max="5" width="13.5703125" customWidth="1"/>
    <col min="6" max="6" width="16.42578125" style="173" bestFit="1" customWidth="1"/>
    <col min="7" max="7" width="18.140625" style="173" customWidth="1"/>
    <col min="8" max="8" width="16.42578125" style="173" bestFit="1" customWidth="1"/>
    <col min="9" max="9" width="16.85546875" style="173" customWidth="1"/>
  </cols>
  <sheetData>
    <row r="2" spans="1:9">
      <c r="A2" s="119" t="s">
        <v>439</v>
      </c>
    </row>
    <row r="3" spans="1:9">
      <c r="A3" t="s">
        <v>315</v>
      </c>
    </row>
    <row r="4" spans="1:9" ht="15.75" thickBot="1"/>
    <row r="5" spans="1:9" ht="75">
      <c r="A5" s="120" t="s">
        <v>47</v>
      </c>
      <c r="B5" s="158" t="s">
        <v>82</v>
      </c>
      <c r="C5" s="154" t="s">
        <v>40</v>
      </c>
      <c r="D5" s="154" t="s">
        <v>286</v>
      </c>
      <c r="E5" s="154" t="s">
        <v>278</v>
      </c>
      <c r="F5" s="480" t="s">
        <v>29</v>
      </c>
      <c r="G5" s="480" t="s">
        <v>279</v>
      </c>
      <c r="H5" s="480" t="s">
        <v>34</v>
      </c>
      <c r="I5" s="482" t="s">
        <v>83</v>
      </c>
    </row>
    <row r="6" spans="1:9">
      <c r="A6" s="355">
        <v>1</v>
      </c>
      <c r="B6" s="155" t="s">
        <v>916</v>
      </c>
      <c r="C6" s="532">
        <v>41271954</v>
      </c>
      <c r="D6" s="532">
        <v>20604370</v>
      </c>
      <c r="E6" s="147">
        <v>61876324</v>
      </c>
      <c r="F6" s="477">
        <v>586004977.80999994</v>
      </c>
      <c r="G6" s="477">
        <v>196432936.59999999</v>
      </c>
      <c r="H6" s="477">
        <v>782437914.40999997</v>
      </c>
      <c r="I6" s="483">
        <v>313612421.88</v>
      </c>
    </row>
    <row r="7" spans="1:9">
      <c r="A7" s="355">
        <v>2</v>
      </c>
      <c r="B7" s="155" t="s">
        <v>922</v>
      </c>
      <c r="C7" s="532">
        <v>27050140</v>
      </c>
      <c r="D7" s="532">
        <v>25617436</v>
      </c>
      <c r="E7" s="147">
        <v>52667576</v>
      </c>
      <c r="F7" s="477">
        <v>436505429.48000002</v>
      </c>
      <c r="G7" s="477">
        <v>148794829.40000001</v>
      </c>
      <c r="H7" s="477">
        <v>585300258.88</v>
      </c>
      <c r="I7" s="483">
        <v>320570845.31</v>
      </c>
    </row>
    <row r="8" spans="1:9">
      <c r="A8" s="355">
        <v>3</v>
      </c>
      <c r="B8" s="155" t="s">
        <v>921</v>
      </c>
      <c r="C8" s="532">
        <v>28642262</v>
      </c>
      <c r="D8" s="532">
        <v>15608871</v>
      </c>
      <c r="E8" s="147">
        <v>44251133</v>
      </c>
      <c r="F8" s="477">
        <v>448742121.99000001</v>
      </c>
      <c r="G8" s="477">
        <v>138806822.59999999</v>
      </c>
      <c r="H8" s="477">
        <v>587548944.59000003</v>
      </c>
      <c r="I8" s="483">
        <v>280917147.87</v>
      </c>
    </row>
    <row r="9" spans="1:9">
      <c r="A9" s="355">
        <v>4</v>
      </c>
      <c r="B9" s="155" t="s">
        <v>928</v>
      </c>
      <c r="C9" s="532">
        <v>19264202</v>
      </c>
      <c r="D9" s="532">
        <v>8487625</v>
      </c>
      <c r="E9" s="147">
        <v>27751827</v>
      </c>
      <c r="F9" s="477">
        <v>312944137.49000001</v>
      </c>
      <c r="G9" s="477">
        <v>89202983.400000006</v>
      </c>
      <c r="H9" s="477">
        <v>402147120.88999999</v>
      </c>
      <c r="I9" s="483">
        <v>181216752.56</v>
      </c>
    </row>
    <row r="10" spans="1:9">
      <c r="A10" s="355">
        <v>5</v>
      </c>
      <c r="B10" s="155" t="s">
        <v>933</v>
      </c>
      <c r="C10" s="532">
        <v>11043930</v>
      </c>
      <c r="D10" s="532">
        <v>7698823</v>
      </c>
      <c r="E10" s="147">
        <v>18742753</v>
      </c>
      <c r="F10" s="477">
        <v>168068193.52000001</v>
      </c>
      <c r="G10" s="477">
        <v>58061453.899999999</v>
      </c>
      <c r="H10" s="477">
        <v>226129647.41999999</v>
      </c>
      <c r="I10" s="483">
        <v>117863115.39</v>
      </c>
    </row>
    <row r="11" spans="1:9">
      <c r="A11" s="355">
        <v>6</v>
      </c>
      <c r="B11" s="155" t="s">
        <v>925</v>
      </c>
      <c r="C11" s="532">
        <v>8487251</v>
      </c>
      <c r="D11" s="532">
        <v>1659464</v>
      </c>
      <c r="E11" s="147">
        <v>10146715</v>
      </c>
      <c r="F11" s="477">
        <v>390551440.74000001</v>
      </c>
      <c r="G11" s="477">
        <v>85963997</v>
      </c>
      <c r="H11" s="477">
        <v>476515437.74000001</v>
      </c>
      <c r="I11" s="483">
        <v>356593510.25</v>
      </c>
    </row>
    <row r="12" spans="1:9">
      <c r="A12" s="355">
        <v>7</v>
      </c>
      <c r="B12" s="155" t="s">
        <v>919</v>
      </c>
      <c r="C12" s="532">
        <v>6614490</v>
      </c>
      <c r="D12" s="532">
        <v>1274273</v>
      </c>
      <c r="E12" s="147">
        <v>7888763</v>
      </c>
      <c r="F12" s="477">
        <v>583443808.51999998</v>
      </c>
      <c r="G12" s="477">
        <v>86681602.299999997</v>
      </c>
      <c r="H12" s="477">
        <v>670125410.82000005</v>
      </c>
      <c r="I12" s="483">
        <v>513939853.66000003</v>
      </c>
    </row>
    <row r="13" spans="1:9">
      <c r="A13" s="355">
        <v>8</v>
      </c>
      <c r="B13" s="155" t="s">
        <v>924</v>
      </c>
      <c r="C13" s="532">
        <v>5403166</v>
      </c>
      <c r="D13" s="532">
        <v>2232579</v>
      </c>
      <c r="E13" s="147">
        <v>7635745</v>
      </c>
      <c r="F13" s="477">
        <v>441041196.14999998</v>
      </c>
      <c r="G13" s="477">
        <v>37882528.5</v>
      </c>
      <c r="H13" s="477">
        <v>478923724.64999998</v>
      </c>
      <c r="I13" s="483">
        <v>357650555.75</v>
      </c>
    </row>
    <row r="14" spans="1:9">
      <c r="A14" s="355">
        <v>9</v>
      </c>
      <c r="B14" s="155" t="s">
        <v>914</v>
      </c>
      <c r="C14" s="532">
        <v>5319695</v>
      </c>
      <c r="D14" s="532">
        <v>1853269</v>
      </c>
      <c r="E14" s="147">
        <v>7172964</v>
      </c>
      <c r="F14" s="477">
        <v>1042580936.61</v>
      </c>
      <c r="G14" s="477">
        <v>49139793.299999997</v>
      </c>
      <c r="H14" s="477">
        <v>1091720729.9100001</v>
      </c>
      <c r="I14" s="483">
        <v>903143255.80999994</v>
      </c>
    </row>
    <row r="15" spans="1:9">
      <c r="A15" s="355">
        <v>10</v>
      </c>
      <c r="B15" s="155" t="s">
        <v>932</v>
      </c>
      <c r="C15" s="532">
        <v>6147546</v>
      </c>
      <c r="D15" s="532">
        <v>885425</v>
      </c>
      <c r="E15" s="147">
        <v>7032971</v>
      </c>
      <c r="F15" s="477">
        <v>274472440.27999997</v>
      </c>
      <c r="G15" s="477">
        <v>66839219.299999997</v>
      </c>
      <c r="H15" s="477">
        <v>341311659.57999998</v>
      </c>
      <c r="I15" s="483">
        <v>222171530.86000001</v>
      </c>
    </row>
    <row r="16" spans="1:9">
      <c r="A16" s="355">
        <v>11</v>
      </c>
      <c r="B16" s="155" t="s">
        <v>934</v>
      </c>
      <c r="C16" s="532">
        <v>3581327</v>
      </c>
      <c r="D16" s="532">
        <v>2553201</v>
      </c>
      <c r="E16" s="147">
        <v>6134528</v>
      </c>
      <c r="F16" s="477">
        <v>52803361.390000001</v>
      </c>
      <c r="G16" s="477">
        <v>18430517.300000001</v>
      </c>
      <c r="H16" s="477">
        <v>71233878.689999998</v>
      </c>
      <c r="I16" s="483">
        <v>36311384.82</v>
      </c>
    </row>
    <row r="17" spans="1:9">
      <c r="A17" s="355">
        <v>12</v>
      </c>
      <c r="B17" s="155" t="s">
        <v>936</v>
      </c>
      <c r="C17" s="532">
        <v>2973775</v>
      </c>
      <c r="D17" s="532">
        <v>1352938</v>
      </c>
      <c r="E17" s="147">
        <v>4326713</v>
      </c>
      <c r="F17" s="477">
        <v>76111157.120000005</v>
      </c>
      <c r="G17" s="477">
        <v>15555487.6</v>
      </c>
      <c r="H17" s="477">
        <v>91666644.719999999</v>
      </c>
      <c r="I17" s="483">
        <v>61726455.68</v>
      </c>
    </row>
    <row r="18" spans="1:9">
      <c r="A18" s="355">
        <v>13</v>
      </c>
      <c r="B18" s="155" t="s">
        <v>917</v>
      </c>
      <c r="C18" s="532">
        <v>3613554</v>
      </c>
      <c r="D18" s="532">
        <v>697469</v>
      </c>
      <c r="E18" s="147">
        <v>4311023</v>
      </c>
      <c r="F18" s="477">
        <v>695992218.34000003</v>
      </c>
      <c r="G18" s="477">
        <v>48598773.299999997</v>
      </c>
      <c r="H18" s="477">
        <v>744590991.63999999</v>
      </c>
      <c r="I18" s="483">
        <v>634942870.97000003</v>
      </c>
    </row>
    <row r="19" spans="1:9">
      <c r="A19" s="355">
        <v>14</v>
      </c>
      <c r="B19" s="155" t="s">
        <v>935</v>
      </c>
      <c r="C19" s="532">
        <v>3325052</v>
      </c>
      <c r="D19" s="532">
        <v>693856</v>
      </c>
      <c r="E19" s="147">
        <v>4018908</v>
      </c>
      <c r="F19" s="477">
        <v>111140562.75</v>
      </c>
      <c r="G19" s="477">
        <v>32928705.800000001</v>
      </c>
      <c r="H19" s="477">
        <v>144069268.55000001</v>
      </c>
      <c r="I19" s="483">
        <v>96634877.579999998</v>
      </c>
    </row>
    <row r="20" spans="1:9">
      <c r="A20" s="355">
        <v>15</v>
      </c>
      <c r="B20" s="155" t="s">
        <v>938</v>
      </c>
      <c r="C20" s="532">
        <v>2230627</v>
      </c>
      <c r="D20" s="532">
        <v>1742074</v>
      </c>
      <c r="E20" s="147">
        <v>3972701</v>
      </c>
      <c r="F20" s="477">
        <v>36618951.710000001</v>
      </c>
      <c r="G20" s="477">
        <v>10873418.800000001</v>
      </c>
      <c r="H20" s="477">
        <v>47492370.509999998</v>
      </c>
      <c r="I20" s="483">
        <v>27491907.760000002</v>
      </c>
    </row>
    <row r="21" spans="1:9">
      <c r="A21" s="355">
        <v>16</v>
      </c>
      <c r="B21" s="155" t="s">
        <v>927</v>
      </c>
      <c r="C21" s="532">
        <v>3277984</v>
      </c>
      <c r="D21" s="532">
        <v>582311</v>
      </c>
      <c r="E21" s="147">
        <v>3860295</v>
      </c>
      <c r="F21" s="477">
        <v>367882371.19</v>
      </c>
      <c r="G21" s="477">
        <v>50220230</v>
      </c>
      <c r="H21" s="477">
        <v>418102601.19</v>
      </c>
      <c r="I21" s="483">
        <v>307178515.80000001</v>
      </c>
    </row>
    <row r="22" spans="1:9">
      <c r="A22" s="355">
        <v>17</v>
      </c>
      <c r="B22" s="155" t="s">
        <v>930</v>
      </c>
      <c r="C22" s="532">
        <v>2408449</v>
      </c>
      <c r="D22" s="532">
        <v>1365350</v>
      </c>
      <c r="E22" s="147">
        <v>3773799</v>
      </c>
      <c r="F22" s="477">
        <v>366337787.29000002</v>
      </c>
      <c r="G22" s="477">
        <v>25458728.5</v>
      </c>
      <c r="H22" s="477">
        <v>391796515.79000002</v>
      </c>
      <c r="I22" s="483">
        <v>345365264.60000002</v>
      </c>
    </row>
    <row r="23" spans="1:9">
      <c r="A23" s="355">
        <v>18</v>
      </c>
      <c r="B23" s="155" t="s">
        <v>929</v>
      </c>
      <c r="C23" s="532">
        <v>3766869</v>
      </c>
      <c r="D23" s="532">
        <v>809</v>
      </c>
      <c r="E23" s="147">
        <v>3767678</v>
      </c>
      <c r="F23" s="477">
        <v>359710213.75999999</v>
      </c>
      <c r="G23" s="477">
        <v>40290114.600000001</v>
      </c>
      <c r="H23" s="477">
        <v>400000328.36000001</v>
      </c>
      <c r="I23" s="483">
        <v>328869835.16000003</v>
      </c>
    </row>
    <row r="24" spans="1:9">
      <c r="A24" s="355">
        <v>19</v>
      </c>
      <c r="B24" s="155" t="s">
        <v>939</v>
      </c>
      <c r="C24" s="532">
        <v>2154770</v>
      </c>
      <c r="D24" s="532">
        <v>1355986</v>
      </c>
      <c r="E24" s="147">
        <v>3510756</v>
      </c>
      <c r="F24" s="477">
        <v>38510052.689999998</v>
      </c>
      <c r="G24" s="477">
        <v>13159107.800000001</v>
      </c>
      <c r="H24" s="477">
        <v>51669160.490000002</v>
      </c>
      <c r="I24" s="483">
        <v>28132158.300000001</v>
      </c>
    </row>
    <row r="25" spans="1:9" ht="15.75" thickBot="1">
      <c r="A25" s="356">
        <v>20</v>
      </c>
      <c r="B25" s="156" t="s">
        <v>937</v>
      </c>
      <c r="C25" s="533">
        <v>2904318</v>
      </c>
      <c r="D25" s="533">
        <v>361665</v>
      </c>
      <c r="E25" s="114">
        <v>3265983</v>
      </c>
      <c r="F25" s="481">
        <v>130535476.84</v>
      </c>
      <c r="G25" s="481">
        <v>19914597.399999999</v>
      </c>
      <c r="H25" s="481">
        <v>150450074.24000001</v>
      </c>
      <c r="I25" s="484">
        <v>96580880.269999996</v>
      </c>
    </row>
    <row r="28" spans="1:9">
      <c r="A28" s="183" t="s">
        <v>298</v>
      </c>
    </row>
    <row r="29" spans="1:9">
      <c r="A29" s="183" t="s">
        <v>309</v>
      </c>
    </row>
    <row r="30" spans="1:9">
      <c r="A30" s="183" t="s">
        <v>288</v>
      </c>
    </row>
    <row r="31" spans="1:9">
      <c r="A31" t="s">
        <v>253</v>
      </c>
    </row>
  </sheetData>
  <pageMargins left="0.70866141732283472" right="0.70866141732283472" top="0.74803149606299213" bottom="0.35433070866141736" header="0.31496062992125984" footer="0.31496062992125984"/>
  <pageSetup paperSize="9" scale="78" orientation="landscape" r:id="rId1"/>
  <headerFooter>
    <oddHeader>&amp;CPBS Expenditure and Prescriptions 2022-23</oddHeader>
    <oddFooter>&amp;CPage 25</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2:I44"/>
  <sheetViews>
    <sheetView showGridLines="0" zoomScaleNormal="100" workbookViewId="0">
      <selection activeCell="G51" sqref="G50:G51"/>
    </sheetView>
  </sheetViews>
  <sheetFormatPr defaultRowHeight="15"/>
  <cols>
    <col min="1" max="1" width="16.140625" customWidth="1"/>
    <col min="2" max="2" width="13.7109375" customWidth="1"/>
    <col min="3" max="3" width="16.5703125" customWidth="1"/>
    <col min="4" max="4" width="15.28515625" customWidth="1"/>
    <col min="5" max="5" width="16.28515625" customWidth="1"/>
  </cols>
  <sheetData>
    <row r="2" spans="1:5">
      <c r="A2" s="119" t="s">
        <v>464</v>
      </c>
    </row>
    <row r="3" spans="1:5" ht="15.75" thickBot="1"/>
    <row r="4" spans="1:5" ht="60">
      <c r="A4" s="406" t="s">
        <v>84</v>
      </c>
      <c r="B4" s="123" t="s">
        <v>85</v>
      </c>
      <c r="C4" s="124" t="s">
        <v>285</v>
      </c>
      <c r="D4" s="124" t="s">
        <v>284</v>
      </c>
      <c r="E4" s="407" t="s">
        <v>86</v>
      </c>
    </row>
    <row r="5" spans="1:5">
      <c r="A5" s="142" t="s">
        <v>87</v>
      </c>
      <c r="B5" s="510">
        <v>1916</v>
      </c>
      <c r="C5" s="510">
        <v>49</v>
      </c>
      <c r="D5" s="510">
        <v>0</v>
      </c>
      <c r="E5" s="572">
        <v>1</v>
      </c>
    </row>
    <row r="6" spans="1:5">
      <c r="A6" s="142" t="s">
        <v>187</v>
      </c>
      <c r="B6" s="510">
        <v>1415</v>
      </c>
      <c r="C6" s="510">
        <v>38</v>
      </c>
      <c r="D6" s="510">
        <v>72</v>
      </c>
      <c r="E6" s="572">
        <v>1</v>
      </c>
    </row>
    <row r="7" spans="1:5">
      <c r="A7" s="142" t="s">
        <v>188</v>
      </c>
      <c r="B7" s="510">
        <v>1203</v>
      </c>
      <c r="C7" s="510">
        <v>42</v>
      </c>
      <c r="D7" s="510">
        <v>52</v>
      </c>
      <c r="E7" s="572">
        <v>0</v>
      </c>
    </row>
    <row r="8" spans="1:5">
      <c r="A8" s="142" t="s">
        <v>90</v>
      </c>
      <c r="B8" s="510">
        <v>469</v>
      </c>
      <c r="C8" s="510">
        <v>11</v>
      </c>
      <c r="D8" s="510">
        <v>15</v>
      </c>
      <c r="E8" s="572">
        <v>1</v>
      </c>
    </row>
    <row r="9" spans="1:5">
      <c r="A9" s="142" t="s">
        <v>91</v>
      </c>
      <c r="B9" s="510">
        <v>652</v>
      </c>
      <c r="C9" s="510">
        <v>6</v>
      </c>
      <c r="D9" s="510">
        <v>22</v>
      </c>
      <c r="E9" s="572">
        <v>4</v>
      </c>
    </row>
    <row r="10" spans="1:5">
      <c r="A10" s="142" t="s">
        <v>189</v>
      </c>
      <c r="B10" s="510">
        <v>158</v>
      </c>
      <c r="C10" s="510">
        <v>5</v>
      </c>
      <c r="D10" s="510">
        <v>4</v>
      </c>
      <c r="E10" s="572">
        <v>1</v>
      </c>
    </row>
    <row r="11" spans="1:5">
      <c r="A11" s="142" t="s">
        <v>93</v>
      </c>
      <c r="B11" s="510">
        <v>42</v>
      </c>
      <c r="C11" s="510">
        <v>1</v>
      </c>
      <c r="D11" s="510">
        <v>6</v>
      </c>
      <c r="E11" s="572">
        <v>0</v>
      </c>
    </row>
    <row r="12" spans="1:5">
      <c r="A12" s="142" t="s">
        <v>94</v>
      </c>
      <c r="B12" s="510">
        <v>80</v>
      </c>
      <c r="C12" s="510">
        <v>5</v>
      </c>
      <c r="D12" s="510">
        <v>0</v>
      </c>
      <c r="E12" s="572">
        <v>0</v>
      </c>
    </row>
    <row r="13" spans="1:5" ht="15.75" thickBot="1">
      <c r="A13" s="143" t="s">
        <v>10</v>
      </c>
      <c r="B13" s="516">
        <f>SUM(B5:B12)</f>
        <v>5935</v>
      </c>
      <c r="C13" s="516">
        <f>SUM(C5:C12)</f>
        <v>157</v>
      </c>
      <c r="D13" s="516">
        <f>SUM(D5:D12)</f>
        <v>171</v>
      </c>
      <c r="E13" s="573">
        <f>SUM(E5:E12)</f>
        <v>8</v>
      </c>
    </row>
    <row r="17" spans="1:9">
      <c r="A17" s="119" t="s">
        <v>477</v>
      </c>
    </row>
    <row r="18" spans="1:9">
      <c r="A18" t="s">
        <v>287</v>
      </c>
    </row>
    <row r="19" spans="1:9" ht="15.75" thickBot="1"/>
    <row r="20" spans="1:9">
      <c r="A20" s="649"/>
      <c r="B20" s="650"/>
      <c r="C20" s="650"/>
      <c r="D20" s="650"/>
      <c r="E20" s="159" t="s">
        <v>427</v>
      </c>
    </row>
    <row r="21" spans="1:9" ht="17.25">
      <c r="A21" s="651" t="s">
        <v>316</v>
      </c>
      <c r="B21" s="652"/>
      <c r="C21" s="652"/>
      <c r="D21" s="653"/>
      <c r="E21" s="160">
        <v>5256</v>
      </c>
      <c r="I21" s="508"/>
    </row>
    <row r="22" spans="1:9" ht="17.25">
      <c r="A22" s="654" t="s">
        <v>317</v>
      </c>
      <c r="B22" s="655"/>
      <c r="C22" s="655"/>
      <c r="D22" s="655"/>
      <c r="E22" s="160">
        <v>370</v>
      </c>
    </row>
    <row r="23" spans="1:9">
      <c r="A23" s="654" t="s">
        <v>95</v>
      </c>
      <c r="B23" s="655"/>
      <c r="C23" s="655"/>
      <c r="D23" s="655"/>
      <c r="E23" s="161">
        <f>E22/E21</f>
        <v>7.0395738203957378E-2</v>
      </c>
    </row>
    <row r="24" spans="1:9" ht="9" customHeight="1">
      <c r="A24" s="656"/>
      <c r="B24" s="657"/>
      <c r="C24" s="657"/>
      <c r="D24" s="657"/>
      <c r="E24" s="658"/>
    </row>
    <row r="25" spans="1:9">
      <c r="A25" s="654" t="s">
        <v>96</v>
      </c>
      <c r="B25" s="655"/>
      <c r="C25" s="655"/>
      <c r="D25" s="655"/>
      <c r="E25" s="358" t="s">
        <v>940</v>
      </c>
    </row>
    <row r="26" spans="1:9" ht="17.25">
      <c r="A26" s="654" t="s">
        <v>318</v>
      </c>
      <c r="B26" s="655"/>
      <c r="C26" s="655"/>
      <c r="D26" s="655"/>
      <c r="E26" s="358" t="s">
        <v>941</v>
      </c>
    </row>
    <row r="27" spans="1:9">
      <c r="A27" s="654" t="s">
        <v>97</v>
      </c>
      <c r="B27" s="655"/>
      <c r="C27" s="655"/>
      <c r="D27" s="655"/>
      <c r="E27" s="162" t="s">
        <v>942</v>
      </c>
    </row>
    <row r="28" spans="1:9" ht="8.25" customHeight="1">
      <c r="A28" s="656"/>
      <c r="B28" s="657"/>
      <c r="C28" s="657"/>
      <c r="D28" s="657"/>
      <c r="E28" s="658"/>
    </row>
    <row r="29" spans="1:9" ht="17.25">
      <c r="A29" s="654" t="s">
        <v>350</v>
      </c>
      <c r="B29" s="655"/>
      <c r="C29" s="655"/>
      <c r="D29" s="655"/>
      <c r="E29" s="163">
        <v>185.81</v>
      </c>
    </row>
    <row r="30" spans="1:9">
      <c r="A30" s="654" t="s">
        <v>98</v>
      </c>
      <c r="B30" s="655"/>
      <c r="C30" s="655"/>
      <c r="D30" s="655"/>
      <c r="E30" s="163">
        <v>34.42</v>
      </c>
    </row>
    <row r="31" spans="1:9" ht="15.75" thickBot="1">
      <c r="A31" s="647" t="s">
        <v>351</v>
      </c>
      <c r="B31" s="648"/>
      <c r="C31" s="648"/>
      <c r="D31" s="648"/>
      <c r="E31" s="359" t="s">
        <v>943</v>
      </c>
    </row>
    <row r="33" spans="1:9">
      <c r="A33" t="s">
        <v>72</v>
      </c>
    </row>
    <row r="34" spans="1:9" ht="27.75" customHeight="1">
      <c r="A34" s="646" t="s">
        <v>465</v>
      </c>
      <c r="B34" s="646"/>
      <c r="C34" s="646"/>
      <c r="D34" s="646"/>
      <c r="E34" s="646"/>
      <c r="F34" s="164"/>
      <c r="G34" s="164"/>
      <c r="H34" s="164"/>
      <c r="I34" s="164"/>
    </row>
    <row r="35" spans="1:9">
      <c r="A35" s="164" t="s">
        <v>99</v>
      </c>
      <c r="B35" s="164"/>
      <c r="C35" s="164"/>
      <c r="D35" s="164"/>
      <c r="E35" s="164"/>
      <c r="F35" s="164"/>
      <c r="G35" s="164"/>
      <c r="H35" s="164"/>
      <c r="I35" s="164"/>
    </row>
    <row r="36" spans="1:9">
      <c r="A36" s="164" t="s">
        <v>100</v>
      </c>
      <c r="B36" s="164"/>
      <c r="C36" s="164"/>
      <c r="D36" s="164"/>
      <c r="E36" s="164"/>
      <c r="F36" s="164"/>
      <c r="G36" s="164"/>
      <c r="H36" s="164"/>
      <c r="I36" s="164"/>
    </row>
    <row r="37" spans="1:9">
      <c r="A37" s="164" t="s">
        <v>101</v>
      </c>
      <c r="B37" s="164"/>
      <c r="C37" s="164"/>
      <c r="D37" s="164"/>
      <c r="E37" s="164"/>
      <c r="F37" s="164"/>
      <c r="G37" s="164"/>
      <c r="H37" s="164"/>
      <c r="I37" s="164"/>
    </row>
    <row r="38" spans="1:9">
      <c r="A38" s="164" t="s">
        <v>253</v>
      </c>
    </row>
    <row r="40" spans="1:9">
      <c r="A40" s="119" t="s">
        <v>478</v>
      </c>
    </row>
    <row r="41" spans="1:9" ht="15.75" thickBot="1">
      <c r="A41" t="s">
        <v>471</v>
      </c>
    </row>
    <row r="42" spans="1:9">
      <c r="A42" s="624" t="s">
        <v>469</v>
      </c>
      <c r="B42" s="641"/>
      <c r="C42" s="123" t="s">
        <v>470</v>
      </c>
      <c r="D42" s="549" t="s">
        <v>22</v>
      </c>
    </row>
    <row r="43" spans="1:9">
      <c r="A43" s="642" t="s">
        <v>944</v>
      </c>
      <c r="B43" s="643"/>
      <c r="C43" s="110">
        <v>54702652</v>
      </c>
      <c r="D43" s="111">
        <v>0.16660447879838</v>
      </c>
    </row>
    <row r="44" spans="1:9" ht="15.75" thickBot="1">
      <c r="A44" s="644" t="s">
        <v>945</v>
      </c>
      <c r="B44" s="645"/>
      <c r="C44" s="157">
        <v>273635772</v>
      </c>
      <c r="D44" s="550">
        <v>0.83339552120161997</v>
      </c>
    </row>
  </sheetData>
  <mergeCells count="16">
    <mergeCell ref="A30:D30"/>
    <mergeCell ref="A25:D25"/>
    <mergeCell ref="A26:D26"/>
    <mergeCell ref="A27:D27"/>
    <mergeCell ref="A28:E28"/>
    <mergeCell ref="A29:D29"/>
    <mergeCell ref="A20:D20"/>
    <mergeCell ref="A21:D21"/>
    <mergeCell ref="A22:D22"/>
    <mergeCell ref="A23:D23"/>
    <mergeCell ref="A24:E24"/>
    <mergeCell ref="A42:B42"/>
    <mergeCell ref="A43:B43"/>
    <mergeCell ref="A44:B44"/>
    <mergeCell ref="A34:E34"/>
    <mergeCell ref="A31:D31"/>
  </mergeCells>
  <pageMargins left="0.70866141732283472" right="0.70866141732283472" top="0.74803149606299213" bottom="0.35433070866141736" header="0.31496062992125984" footer="0.31496062992125984"/>
  <pageSetup paperSize="9" scale="90" orientation="portrait" horizontalDpi="1200" verticalDpi="1200" r:id="rId1"/>
  <headerFooter>
    <oddHeader>&amp;CPBS Expenditure and Prescriptions 2022-23</oddHeader>
    <oddFooter>&amp;CPage 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G52"/>
  <sheetViews>
    <sheetView showGridLines="0" zoomScaleNormal="100" workbookViewId="0">
      <selection activeCell="B25" sqref="B25"/>
    </sheetView>
  </sheetViews>
  <sheetFormatPr defaultColWidth="9.140625" defaultRowHeight="15"/>
  <cols>
    <col min="1" max="1" width="31.85546875" style="3" customWidth="1"/>
    <col min="2" max="2" width="19.5703125" style="3" bestFit="1" customWidth="1"/>
    <col min="3" max="3" width="11" style="3" bestFit="1" customWidth="1"/>
    <col min="4" max="4" width="19.5703125" style="3" bestFit="1" customWidth="1"/>
    <col min="5" max="5" width="11" style="3" bestFit="1" customWidth="1"/>
    <col min="6" max="7" width="16.7109375" style="3" bestFit="1" customWidth="1"/>
    <col min="8" max="16384" width="9.140625" style="3"/>
  </cols>
  <sheetData>
    <row r="1" spans="1:7">
      <c r="D1" s="524"/>
    </row>
    <row r="2" spans="1:7">
      <c r="A2" s="1" t="s">
        <v>450</v>
      </c>
      <c r="D2" s="523"/>
    </row>
    <row r="3" spans="1:7">
      <c r="A3" s="3" t="s">
        <v>322</v>
      </c>
      <c r="D3" s="523"/>
    </row>
    <row r="4" spans="1:7" ht="15.75" thickBot="1"/>
    <row r="5" spans="1:7" ht="15" customHeight="1">
      <c r="A5" s="589" t="s">
        <v>18</v>
      </c>
      <c r="B5" s="591" t="s">
        <v>331</v>
      </c>
      <c r="C5" s="591"/>
      <c r="D5" s="591" t="s">
        <v>427</v>
      </c>
      <c r="E5" s="591"/>
      <c r="F5" s="592" t="s">
        <v>19</v>
      </c>
      <c r="G5" s="594" t="s">
        <v>20</v>
      </c>
    </row>
    <row r="6" spans="1:7" ht="42" customHeight="1">
      <c r="A6" s="590"/>
      <c r="B6" s="31" t="s">
        <v>21</v>
      </c>
      <c r="C6" s="31" t="s">
        <v>22</v>
      </c>
      <c r="D6" s="31" t="s">
        <v>21</v>
      </c>
      <c r="E6" s="31" t="s">
        <v>22</v>
      </c>
      <c r="F6" s="593"/>
      <c r="G6" s="595"/>
    </row>
    <row r="7" spans="1:7">
      <c r="A7" s="21" t="s">
        <v>168</v>
      </c>
      <c r="B7" s="510">
        <v>143715028</v>
      </c>
      <c r="C7" s="8">
        <v>0.66817521164409999</v>
      </c>
      <c r="D7" s="510">
        <v>127909160</v>
      </c>
      <c r="E7" s="8">
        <v>0.57330171552039999</v>
      </c>
      <c r="F7" s="510">
        <v>-15805868</v>
      </c>
      <c r="G7" s="33">
        <v>-0.1099806208158</v>
      </c>
    </row>
    <row r="8" spans="1:7">
      <c r="A8" s="21" t="s">
        <v>169</v>
      </c>
      <c r="B8" s="510">
        <v>50585126</v>
      </c>
      <c r="C8" s="8">
        <v>0.23518575434639999</v>
      </c>
      <c r="D8" s="510">
        <v>70568682</v>
      </c>
      <c r="E8" s="8">
        <v>0.31629592792738997</v>
      </c>
      <c r="F8" s="510">
        <v>19983556</v>
      </c>
      <c r="G8" s="33">
        <v>0.39504806215171001</v>
      </c>
    </row>
    <row r="9" spans="1:7">
      <c r="A9" s="34" t="s">
        <v>23</v>
      </c>
      <c r="B9" s="511">
        <v>194300154</v>
      </c>
      <c r="C9" s="35">
        <v>0.90336096599049998</v>
      </c>
      <c r="D9" s="511">
        <v>198477842</v>
      </c>
      <c r="E9" s="35">
        <v>0.88959764344779002</v>
      </c>
      <c r="F9" s="511">
        <v>4177688</v>
      </c>
      <c r="G9" s="36">
        <v>2.1501207868320001E-2</v>
      </c>
    </row>
    <row r="10" spans="1:7">
      <c r="A10" s="21" t="s">
        <v>170</v>
      </c>
      <c r="B10" s="510">
        <v>17552265</v>
      </c>
      <c r="C10" s="8">
        <v>8.1605859487489996E-2</v>
      </c>
      <c r="D10" s="510">
        <v>21024041</v>
      </c>
      <c r="E10" s="8">
        <v>9.4231865587039998E-2</v>
      </c>
      <c r="F10" s="510">
        <v>3471776</v>
      </c>
      <c r="G10" s="33">
        <v>0.19779646672380999</v>
      </c>
    </row>
    <row r="11" spans="1:7">
      <c r="A11" s="21" t="s">
        <v>171</v>
      </c>
      <c r="B11" s="510">
        <v>2877928</v>
      </c>
      <c r="C11" s="8">
        <v>1.33803693132E-2</v>
      </c>
      <c r="D11" s="510">
        <v>3225102</v>
      </c>
      <c r="E11" s="8">
        <v>1.445523142618E-2</v>
      </c>
      <c r="F11" s="510">
        <v>347174</v>
      </c>
      <c r="G11" s="33">
        <v>0.12063331674732999</v>
      </c>
    </row>
    <row r="12" spans="1:7">
      <c r="A12" s="34" t="s">
        <v>24</v>
      </c>
      <c r="B12" s="511">
        <v>20430193</v>
      </c>
      <c r="C12" s="35">
        <v>9.4986228800690006E-2</v>
      </c>
      <c r="D12" s="511">
        <v>24249143</v>
      </c>
      <c r="E12" s="35">
        <v>0.10868709701322</v>
      </c>
      <c r="F12" s="511">
        <v>3818950</v>
      </c>
      <c r="G12" s="36">
        <v>0.18692677058900001</v>
      </c>
    </row>
    <row r="13" spans="1:7">
      <c r="A13" s="21" t="s">
        <v>172</v>
      </c>
      <c r="B13" s="510">
        <v>355495</v>
      </c>
      <c r="C13" s="8">
        <v>1.6528052088199999E-3</v>
      </c>
      <c r="D13" s="510">
        <v>382691</v>
      </c>
      <c r="E13" s="8">
        <v>1.71525953899E-3</v>
      </c>
      <c r="F13" s="510">
        <v>27196</v>
      </c>
      <c r="G13" s="33">
        <v>7.6501779209269996E-2</v>
      </c>
    </row>
    <row r="14" spans="1:7">
      <c r="A14" s="518" t="s">
        <v>25</v>
      </c>
      <c r="B14" s="519">
        <v>215085842</v>
      </c>
      <c r="C14" s="520">
        <v>1</v>
      </c>
      <c r="D14" s="519">
        <v>223109676</v>
      </c>
      <c r="E14" s="520">
        <v>1</v>
      </c>
      <c r="F14" s="519">
        <v>8023834</v>
      </c>
      <c r="G14" s="521">
        <v>3.7305263449190003E-2</v>
      </c>
    </row>
    <row r="15" spans="1:7">
      <c r="A15" s="21" t="s">
        <v>26</v>
      </c>
      <c r="B15" s="510">
        <v>100798462</v>
      </c>
      <c r="C15" s="8"/>
      <c r="D15" s="510">
        <v>105611439</v>
      </c>
      <c r="E15" s="8"/>
      <c r="F15" s="510">
        <v>4812977</v>
      </c>
      <c r="G15" s="33">
        <v>4.7748516242239997E-2</v>
      </c>
    </row>
    <row r="16" spans="1:7" ht="15.75" thickBot="1">
      <c r="A16" s="24" t="s">
        <v>330</v>
      </c>
      <c r="B16" s="516">
        <f>SUM(B14:B15)</f>
        <v>315884304</v>
      </c>
      <c r="C16" s="517"/>
      <c r="D16" s="516">
        <f>SUM(D14:D15)</f>
        <v>328721115</v>
      </c>
      <c r="E16" s="517"/>
      <c r="F16" s="516">
        <f>SUM(F14:F15)</f>
        <v>12836811</v>
      </c>
      <c r="G16" s="45">
        <f>(D16/B16)-1</f>
        <v>4.0637698161792857E-2</v>
      </c>
    </row>
    <row r="17" spans="1:7">
      <c r="A17" s="39"/>
      <c r="B17" s="40"/>
      <c r="C17" s="41"/>
      <c r="D17" s="40"/>
      <c r="E17" s="522"/>
      <c r="F17" s="42"/>
      <c r="G17" s="43"/>
    </row>
    <row r="18" spans="1:7">
      <c r="A18" s="1" t="s">
        <v>451</v>
      </c>
    </row>
    <row r="19" spans="1:7">
      <c r="A19" s="3" t="s">
        <v>329</v>
      </c>
    </row>
    <row r="20" spans="1:7" ht="15.75" thickBot="1"/>
    <row r="21" spans="1:7" ht="15.75" customHeight="1">
      <c r="A21" s="589" t="s">
        <v>18</v>
      </c>
      <c r="B21" s="591" t="s">
        <v>331</v>
      </c>
      <c r="C21" s="591"/>
      <c r="D21" s="591" t="s">
        <v>427</v>
      </c>
      <c r="E21" s="591"/>
      <c r="F21" s="592" t="s">
        <v>27</v>
      </c>
      <c r="G21" s="594" t="s">
        <v>28</v>
      </c>
    </row>
    <row r="22" spans="1:7" ht="41.25" customHeight="1">
      <c r="A22" s="590"/>
      <c r="B22" s="31" t="s">
        <v>29</v>
      </c>
      <c r="C22" s="31" t="s">
        <v>22</v>
      </c>
      <c r="D22" s="31" t="s">
        <v>29</v>
      </c>
      <c r="E22" s="31" t="s">
        <v>22</v>
      </c>
      <c r="F22" s="593"/>
      <c r="G22" s="595"/>
    </row>
    <row r="23" spans="1:7">
      <c r="A23" s="21" t="s">
        <v>168</v>
      </c>
      <c r="B23" s="445">
        <v>7267267771.1999998</v>
      </c>
      <c r="C23" s="8">
        <v>0.50284571997104999</v>
      </c>
      <c r="D23" s="445">
        <v>7353305517.46</v>
      </c>
      <c r="E23" s="8">
        <v>0.43994406204155001</v>
      </c>
      <c r="F23" s="445">
        <v>86037746.260000199</v>
      </c>
      <c r="G23" s="33">
        <v>1.1839077486719999E-2</v>
      </c>
    </row>
    <row r="24" spans="1:7">
      <c r="A24" s="21" t="s">
        <v>169</v>
      </c>
      <c r="B24" s="445">
        <v>2035731265.0699999</v>
      </c>
      <c r="C24" s="8">
        <v>0.14085881873080999</v>
      </c>
      <c r="D24" s="445">
        <v>3115587528.8699999</v>
      </c>
      <c r="E24" s="8">
        <v>0.18640381932212999</v>
      </c>
      <c r="F24" s="445">
        <v>1079856263.8</v>
      </c>
      <c r="G24" s="33">
        <v>0.53045128417914</v>
      </c>
    </row>
    <row r="25" spans="1:7">
      <c r="A25" s="34" t="s">
        <v>23</v>
      </c>
      <c r="B25" s="446">
        <v>9302999036.2700005</v>
      </c>
      <c r="C25" s="35">
        <v>0.64370453870185995</v>
      </c>
      <c r="D25" s="446">
        <v>10468893046.33</v>
      </c>
      <c r="E25" s="35">
        <v>0.62634788136369002</v>
      </c>
      <c r="F25" s="446">
        <v>1165894010.0599999</v>
      </c>
      <c r="G25" s="36">
        <v>0.12532453303655</v>
      </c>
    </row>
    <row r="26" spans="1:7">
      <c r="A26" s="21" t="s">
        <v>170</v>
      </c>
      <c r="B26" s="445">
        <v>4978582346.4099998</v>
      </c>
      <c r="C26" s="8">
        <v>0.34448418624903998</v>
      </c>
      <c r="D26" s="445">
        <v>5975911614.9700003</v>
      </c>
      <c r="E26" s="8">
        <v>0.35753537290796</v>
      </c>
      <c r="F26" s="445">
        <v>997329268.56000102</v>
      </c>
      <c r="G26" s="33">
        <v>0.20032394749464</v>
      </c>
    </row>
    <row r="27" spans="1:7">
      <c r="A27" s="21" t="s">
        <v>171</v>
      </c>
      <c r="B27" s="445">
        <v>156470486.68000001</v>
      </c>
      <c r="C27" s="8">
        <v>1.082669814929E-2</v>
      </c>
      <c r="D27" s="445">
        <v>193530426.19</v>
      </c>
      <c r="E27" s="8">
        <v>1.157881467382E-2</v>
      </c>
      <c r="F27" s="445">
        <v>37059939.509999998</v>
      </c>
      <c r="G27" s="33">
        <v>0.23684939119407999</v>
      </c>
    </row>
    <row r="28" spans="1:7">
      <c r="A28" s="34" t="s">
        <v>24</v>
      </c>
      <c r="B28" s="446">
        <v>5135052833.0900002</v>
      </c>
      <c r="C28" s="35">
        <v>0.35531088439832997</v>
      </c>
      <c r="D28" s="446">
        <v>6169442041.1599998</v>
      </c>
      <c r="E28" s="35">
        <v>0.36911418758178</v>
      </c>
      <c r="F28" s="446">
        <v>1034389208.0700001</v>
      </c>
      <c r="G28" s="36">
        <v>0.20143691636519001</v>
      </c>
    </row>
    <row r="29" spans="1:7">
      <c r="A29" s="21" t="s">
        <v>479</v>
      </c>
      <c r="B29" s="445">
        <v>14229382.27</v>
      </c>
      <c r="C29" s="8">
        <v>9.8457689982000001E-4</v>
      </c>
      <c r="D29" s="445">
        <v>75847809.620000005</v>
      </c>
      <c r="E29" s="8">
        <v>4.5379310545400004E-3</v>
      </c>
      <c r="F29" s="445">
        <v>61618427.350000001</v>
      </c>
      <c r="G29" s="33">
        <v>4.3303655900728</v>
      </c>
    </row>
    <row r="30" spans="1:7" ht="15.75" thickBot="1">
      <c r="A30" s="24" t="s">
        <v>25</v>
      </c>
      <c r="B30" s="447">
        <v>14452281251.629999</v>
      </c>
      <c r="C30" s="44">
        <v>1</v>
      </c>
      <c r="D30" s="447">
        <v>16714182897.110001</v>
      </c>
      <c r="E30" s="44">
        <v>1</v>
      </c>
      <c r="F30" s="447">
        <v>2261901645.48</v>
      </c>
      <c r="G30" s="45">
        <v>0.15650827755825</v>
      </c>
    </row>
    <row r="31" spans="1:7">
      <c r="A31" s="502" t="s">
        <v>468</v>
      </c>
      <c r="B31" s="47"/>
      <c r="C31" s="48"/>
      <c r="D31" s="47"/>
      <c r="E31" s="48"/>
      <c r="F31" s="49"/>
      <c r="G31" s="50"/>
    </row>
    <row r="32" spans="1:7">
      <c r="A32" s="502"/>
      <c r="B32" s="47"/>
      <c r="C32" s="48"/>
      <c r="D32" s="47"/>
      <c r="E32" s="48"/>
      <c r="F32" s="49"/>
      <c r="G32" s="50"/>
    </row>
    <row r="33" spans="1:7">
      <c r="A33" s="1" t="s">
        <v>452</v>
      </c>
    </row>
    <row r="34" spans="1:7">
      <c r="A34" s="3" t="s">
        <v>323</v>
      </c>
    </row>
    <row r="35" spans="1:7" ht="15.75" thickBot="1"/>
    <row r="36" spans="1:7" ht="15" customHeight="1">
      <c r="A36" s="589" t="s">
        <v>18</v>
      </c>
      <c r="B36" s="591" t="s">
        <v>331</v>
      </c>
      <c r="C36" s="591"/>
      <c r="D36" s="591" t="s">
        <v>427</v>
      </c>
      <c r="E36" s="591"/>
      <c r="F36" s="592" t="s">
        <v>30</v>
      </c>
      <c r="G36" s="594" t="s">
        <v>31</v>
      </c>
    </row>
    <row r="37" spans="1:7" ht="45" customHeight="1">
      <c r="A37" s="590"/>
      <c r="B37" s="51" t="s">
        <v>32</v>
      </c>
      <c r="C37" s="51" t="s">
        <v>22</v>
      </c>
      <c r="D37" s="51" t="s">
        <v>32</v>
      </c>
      <c r="E37" s="31" t="s">
        <v>22</v>
      </c>
      <c r="F37" s="593"/>
      <c r="G37" s="595"/>
    </row>
    <row r="38" spans="1:7">
      <c r="A38" s="21" t="s">
        <v>173</v>
      </c>
      <c r="B38" s="52">
        <v>4892996</v>
      </c>
      <c r="C38" s="8">
        <v>0.67332904721591003</v>
      </c>
      <c r="D38" s="52">
        <v>4094923</v>
      </c>
      <c r="E38" s="8">
        <v>0.57710841964167003</v>
      </c>
      <c r="F38" s="52">
        <v>-798073</v>
      </c>
      <c r="G38" s="33">
        <v>-0.1631051813654</v>
      </c>
    </row>
    <row r="39" spans="1:7">
      <c r="A39" s="21" t="s">
        <v>174</v>
      </c>
      <c r="B39" s="52">
        <v>2373876</v>
      </c>
      <c r="C39" s="8">
        <v>0.32667095278408997</v>
      </c>
      <c r="D39" s="52">
        <v>3000664</v>
      </c>
      <c r="E39" s="8">
        <v>0.42289158035833002</v>
      </c>
      <c r="F39" s="52">
        <v>626788</v>
      </c>
      <c r="G39" s="33">
        <v>0.26403569520901998</v>
      </c>
    </row>
    <row r="40" spans="1:7" ht="15.75" thickBot="1">
      <c r="A40" s="24" t="s">
        <v>33</v>
      </c>
      <c r="B40" s="53">
        <v>7266872</v>
      </c>
      <c r="C40" s="44">
        <v>1</v>
      </c>
      <c r="D40" s="53">
        <v>7095587</v>
      </c>
      <c r="E40" s="54">
        <v>1</v>
      </c>
      <c r="F40" s="53">
        <v>-171285</v>
      </c>
      <c r="G40" s="45">
        <v>-2.3570664241799998E-2</v>
      </c>
    </row>
    <row r="41" spans="1:7">
      <c r="A41" s="46"/>
      <c r="B41" s="55"/>
      <c r="C41" s="56"/>
      <c r="D41" s="55"/>
      <c r="E41" s="57"/>
      <c r="F41" s="55"/>
      <c r="G41" s="50"/>
    </row>
    <row r="42" spans="1:7">
      <c r="A42" s="1" t="s">
        <v>453</v>
      </c>
    </row>
    <row r="43" spans="1:7">
      <c r="A43" s="3" t="s">
        <v>323</v>
      </c>
    </row>
    <row r="44" spans="1:7" ht="15.75" thickBot="1"/>
    <row r="45" spans="1:7">
      <c r="A45" s="589" t="s">
        <v>18</v>
      </c>
      <c r="B45" s="591" t="s">
        <v>331</v>
      </c>
      <c r="C45" s="591"/>
      <c r="D45" s="591" t="s">
        <v>427</v>
      </c>
      <c r="E45" s="591"/>
      <c r="F45" s="596" t="s">
        <v>27</v>
      </c>
      <c r="G45" s="598" t="s">
        <v>28</v>
      </c>
    </row>
    <row r="46" spans="1:7" ht="45.75" customHeight="1">
      <c r="A46" s="590"/>
      <c r="B46" s="31" t="s">
        <v>29</v>
      </c>
      <c r="C46" s="31" t="s">
        <v>22</v>
      </c>
      <c r="D46" s="31" t="s">
        <v>29</v>
      </c>
      <c r="E46" s="31" t="s">
        <v>22</v>
      </c>
      <c r="F46" s="597"/>
      <c r="G46" s="599"/>
    </row>
    <row r="47" spans="1:7">
      <c r="A47" s="21" t="s">
        <v>173</v>
      </c>
      <c r="B47" s="445">
        <v>246066566.72</v>
      </c>
      <c r="C47" s="8">
        <v>0.73123995893430005</v>
      </c>
      <c r="D47" s="445">
        <v>241097105.41</v>
      </c>
      <c r="E47" s="8">
        <v>0.65559483235910998</v>
      </c>
      <c r="F47" s="445">
        <v>-4969461.3099999996</v>
      </c>
      <c r="G47" s="33">
        <v>-2.01955973794E-2</v>
      </c>
    </row>
    <row r="48" spans="1:7">
      <c r="A48" s="21" t="s">
        <v>174</v>
      </c>
      <c r="B48" s="445">
        <v>90439341.790000007</v>
      </c>
      <c r="C48" s="8">
        <v>0.26876004106571</v>
      </c>
      <c r="D48" s="445">
        <v>126656106.65000001</v>
      </c>
      <c r="E48" s="8">
        <v>0.34440516764089002</v>
      </c>
      <c r="F48" s="445">
        <v>36216764.859999999</v>
      </c>
      <c r="G48" s="33">
        <v>0.40045365372179997</v>
      </c>
    </row>
    <row r="49" spans="1:7" ht="15.75" thickBot="1">
      <c r="A49" s="24" t="s">
        <v>33</v>
      </c>
      <c r="B49" s="447">
        <v>336505908.50999999</v>
      </c>
      <c r="C49" s="44">
        <v>1</v>
      </c>
      <c r="D49" s="447">
        <v>367753212.06</v>
      </c>
      <c r="E49" s="44">
        <v>1</v>
      </c>
      <c r="F49" s="447">
        <v>31247303.550000001</v>
      </c>
      <c r="G49" s="45">
        <v>9.2858112620839997E-2</v>
      </c>
    </row>
    <row r="51" spans="1:7">
      <c r="A51" s="502" t="s">
        <v>481</v>
      </c>
      <c r="B51"/>
    </row>
    <row r="52" spans="1:7">
      <c r="A52" s="559" t="s">
        <v>482</v>
      </c>
    </row>
  </sheetData>
  <mergeCells count="20">
    <mergeCell ref="A21:A22"/>
    <mergeCell ref="B21:C21"/>
    <mergeCell ref="D21:E21"/>
    <mergeCell ref="F21:F22"/>
    <mergeCell ref="G21:G22"/>
    <mergeCell ref="A5:A6"/>
    <mergeCell ref="B5:C5"/>
    <mergeCell ref="D5:E5"/>
    <mergeCell ref="F5:F6"/>
    <mergeCell ref="G5:G6"/>
    <mergeCell ref="A45:A46"/>
    <mergeCell ref="B45:C45"/>
    <mergeCell ref="D45:E45"/>
    <mergeCell ref="F45:F46"/>
    <mergeCell ref="G45:G46"/>
    <mergeCell ref="A36:A37"/>
    <mergeCell ref="B36:C36"/>
    <mergeCell ref="D36:E36"/>
    <mergeCell ref="F36:F37"/>
    <mergeCell ref="G36:G37"/>
  </mergeCells>
  <pageMargins left="0.70866141732283472" right="0.70866141732283472" top="0.74803149606299213" bottom="0.35433070866141736" header="0.31496062992125984" footer="0.31496062992125984"/>
  <pageSetup paperSize="9" scale="69" orientation="portrait" verticalDpi="1200" r:id="rId1"/>
  <headerFooter>
    <oddHeader>&amp;CPBS Expenditure and Prescriptions 2022-23</oddHeader>
    <oddFooter>&amp;CPage 3</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2:I24"/>
  <sheetViews>
    <sheetView showGridLines="0" zoomScaleNormal="100" workbookViewId="0"/>
  </sheetViews>
  <sheetFormatPr defaultRowHeight="15"/>
  <cols>
    <col min="1" max="1" width="17.140625" customWidth="1"/>
    <col min="2" max="2" width="13.85546875" customWidth="1"/>
    <col min="3" max="3" width="9.28515625" customWidth="1"/>
    <col min="4" max="4" width="12.7109375" customWidth="1"/>
    <col min="6" max="6" width="12.5703125" customWidth="1"/>
    <col min="7" max="7" width="10.28515625" customWidth="1"/>
    <col min="8" max="8" width="12.28515625" customWidth="1"/>
  </cols>
  <sheetData>
    <row r="2" spans="1:9">
      <c r="A2" s="119" t="s">
        <v>440</v>
      </c>
    </row>
    <row r="3" spans="1:9">
      <c r="A3" t="s">
        <v>321</v>
      </c>
    </row>
    <row r="4" spans="1:9" ht="15.75" thickBot="1"/>
    <row r="5" spans="1:9">
      <c r="A5" s="139"/>
      <c r="B5" s="622" t="s">
        <v>102</v>
      </c>
      <c r="C5" s="622"/>
      <c r="D5" s="622" t="s">
        <v>103</v>
      </c>
      <c r="E5" s="622"/>
      <c r="F5" s="622" t="s">
        <v>104</v>
      </c>
      <c r="G5" s="622"/>
      <c r="H5" s="622" t="s">
        <v>10</v>
      </c>
      <c r="I5" s="623"/>
    </row>
    <row r="6" spans="1:9">
      <c r="A6" s="142" t="s">
        <v>63</v>
      </c>
      <c r="B6" s="165" t="s">
        <v>105</v>
      </c>
      <c r="C6" s="165" t="s">
        <v>106</v>
      </c>
      <c r="D6" s="165" t="s">
        <v>105</v>
      </c>
      <c r="E6" s="165" t="s">
        <v>106</v>
      </c>
      <c r="F6" s="165" t="s">
        <v>105</v>
      </c>
      <c r="G6" s="165" t="s">
        <v>106</v>
      </c>
      <c r="H6" s="165" t="s">
        <v>105</v>
      </c>
      <c r="I6" s="166" t="s">
        <v>106</v>
      </c>
    </row>
    <row r="7" spans="1:9">
      <c r="A7" s="142" t="s">
        <v>164</v>
      </c>
      <c r="B7" s="167">
        <v>40815928</v>
      </c>
      <c r="C7" s="347">
        <v>0.20801403830000001</v>
      </c>
      <c r="D7" s="167">
        <v>6715570</v>
      </c>
      <c r="E7" s="347">
        <v>0.29349680700000003</v>
      </c>
      <c r="F7" s="167">
        <v>910935</v>
      </c>
      <c r="G7" s="347">
        <v>0.13076186349999999</v>
      </c>
      <c r="H7" s="167">
        <v>48442433</v>
      </c>
      <c r="I7" s="348">
        <v>0.2142856236</v>
      </c>
    </row>
    <row r="8" spans="1:9">
      <c r="A8" s="142" t="s">
        <v>165</v>
      </c>
      <c r="B8" s="167">
        <v>155401252</v>
      </c>
      <c r="C8" s="347">
        <v>0.79198596170000002</v>
      </c>
      <c r="D8" s="167">
        <v>16165667</v>
      </c>
      <c r="E8" s="347">
        <v>0.70650319299999997</v>
      </c>
      <c r="F8" s="167">
        <v>6055431</v>
      </c>
      <c r="G8" s="347">
        <v>0.86923813650000004</v>
      </c>
      <c r="H8" s="167">
        <v>177622350</v>
      </c>
      <c r="I8" s="348">
        <v>0.78571437639999997</v>
      </c>
    </row>
    <row r="9" spans="1:9" ht="15.75" thickBot="1">
      <c r="A9" s="143" t="s">
        <v>10</v>
      </c>
      <c r="B9" s="369">
        <v>196217180</v>
      </c>
      <c r="C9" s="370">
        <v>1</v>
      </c>
      <c r="D9" s="369">
        <v>22881237</v>
      </c>
      <c r="E9" s="370">
        <v>1</v>
      </c>
      <c r="F9" s="369">
        <v>6966366</v>
      </c>
      <c r="G9" s="370">
        <v>1</v>
      </c>
      <c r="H9" s="369">
        <v>226064783</v>
      </c>
      <c r="I9" s="371">
        <v>1</v>
      </c>
    </row>
    <row r="13" spans="1:9">
      <c r="A13" s="119" t="s">
        <v>441</v>
      </c>
    </row>
    <row r="14" spans="1:9">
      <c r="A14" t="s">
        <v>321</v>
      </c>
    </row>
    <row r="15" spans="1:9" ht="15.75" thickBot="1"/>
    <row r="16" spans="1:9">
      <c r="A16" s="139"/>
      <c r="B16" s="622" t="s">
        <v>102</v>
      </c>
      <c r="C16" s="622"/>
      <c r="D16" s="622" t="s">
        <v>103</v>
      </c>
      <c r="E16" s="622"/>
      <c r="F16" s="622" t="s">
        <v>104</v>
      </c>
      <c r="G16" s="622"/>
      <c r="H16" s="622" t="s">
        <v>10</v>
      </c>
      <c r="I16" s="623"/>
    </row>
    <row r="17" spans="1:9">
      <c r="A17" s="142" t="s">
        <v>107</v>
      </c>
      <c r="B17" s="170" t="s">
        <v>105</v>
      </c>
      <c r="C17" s="170" t="s">
        <v>106</v>
      </c>
      <c r="D17" s="170" t="s">
        <v>105</v>
      </c>
      <c r="E17" s="170" t="s">
        <v>106</v>
      </c>
      <c r="F17" s="170" t="s">
        <v>105</v>
      </c>
      <c r="G17" s="170" t="s">
        <v>106</v>
      </c>
      <c r="H17" s="170" t="s">
        <v>105</v>
      </c>
      <c r="I17" s="171" t="s">
        <v>106</v>
      </c>
    </row>
    <row r="18" spans="1:9">
      <c r="A18" s="351" t="s">
        <v>166</v>
      </c>
      <c r="B18" s="168">
        <v>39801050</v>
      </c>
      <c r="C18" s="349">
        <v>0.97513524620000003</v>
      </c>
      <c r="D18" s="168">
        <v>6568623</v>
      </c>
      <c r="E18" s="349">
        <v>0.97811846199999997</v>
      </c>
      <c r="F18" s="168">
        <v>885662</v>
      </c>
      <c r="G18" s="349">
        <v>0.97225597870000002</v>
      </c>
      <c r="H18" s="168">
        <v>47255335</v>
      </c>
      <c r="I18" s="175">
        <v>0.97549466600000001</v>
      </c>
    </row>
    <row r="19" spans="1:9">
      <c r="A19" s="351" t="s">
        <v>327</v>
      </c>
      <c r="B19" s="168">
        <v>634568</v>
      </c>
      <c r="C19" s="349">
        <v>1.55470678E-2</v>
      </c>
      <c r="D19" s="168">
        <v>73554</v>
      </c>
      <c r="E19" s="349">
        <v>1.0952756100000001E-2</v>
      </c>
      <c r="F19" s="168">
        <v>15130</v>
      </c>
      <c r="G19" s="349">
        <v>1.6609308E-2</v>
      </c>
      <c r="H19" s="168">
        <v>723252</v>
      </c>
      <c r="I19" s="175">
        <v>1.4930133700000001E-2</v>
      </c>
    </row>
    <row r="20" spans="1:9">
      <c r="A20" s="351" t="s">
        <v>328</v>
      </c>
      <c r="B20" s="168">
        <v>171791</v>
      </c>
      <c r="C20" s="349">
        <v>4.2089205999999999E-3</v>
      </c>
      <c r="D20" s="168">
        <v>44217</v>
      </c>
      <c r="E20" s="349">
        <v>6.5842512000000002E-3</v>
      </c>
      <c r="F20" s="168">
        <v>5193</v>
      </c>
      <c r="G20" s="349">
        <v>5.7007361000000001E-3</v>
      </c>
      <c r="H20" s="168">
        <v>221201</v>
      </c>
      <c r="I20" s="175">
        <v>4.5662652999999996E-3</v>
      </c>
    </row>
    <row r="21" spans="1:9">
      <c r="A21" s="351" t="s">
        <v>109</v>
      </c>
      <c r="B21" s="168">
        <v>208519</v>
      </c>
      <c r="C21" s="349">
        <v>5.1087653999999996E-3</v>
      </c>
      <c r="D21" s="168">
        <v>29176</v>
      </c>
      <c r="E21" s="349">
        <v>4.3445306999999999E-3</v>
      </c>
      <c r="F21" s="168">
        <v>4950</v>
      </c>
      <c r="G21" s="349">
        <v>5.4339771999999996E-3</v>
      </c>
      <c r="H21" s="168">
        <v>242645</v>
      </c>
      <c r="I21" s="175">
        <v>5.0089349999999999E-3</v>
      </c>
    </row>
    <row r="22" spans="1:9" ht="15.75" thickBot="1">
      <c r="A22" s="143" t="s">
        <v>10</v>
      </c>
      <c r="B22" s="169">
        <v>40815928</v>
      </c>
      <c r="C22" s="350">
        <v>1</v>
      </c>
      <c r="D22" s="169">
        <v>6715570</v>
      </c>
      <c r="E22" s="350">
        <v>1</v>
      </c>
      <c r="F22" s="169">
        <v>910935</v>
      </c>
      <c r="G22" s="350">
        <v>1</v>
      </c>
      <c r="H22" s="169">
        <v>48442433</v>
      </c>
      <c r="I22" s="115">
        <v>1</v>
      </c>
    </row>
    <row r="24" spans="1:9">
      <c r="A24" t="s">
        <v>253</v>
      </c>
    </row>
  </sheetData>
  <mergeCells count="8">
    <mergeCell ref="B5:C5"/>
    <mergeCell ref="D5:E5"/>
    <mergeCell ref="F5:G5"/>
    <mergeCell ref="H5:I5"/>
    <mergeCell ref="B16:C16"/>
    <mergeCell ref="D16:E16"/>
    <mergeCell ref="F16:G16"/>
    <mergeCell ref="H16:I16"/>
  </mergeCells>
  <pageMargins left="0.70866141732283472" right="0.70866141732283472" top="0.74803149606299213" bottom="0.35433070866141736" header="0.31496062992125984" footer="0.31496062992125984"/>
  <pageSetup paperSize="9" scale="83" orientation="portrait" horizontalDpi="1200" verticalDpi="1200" r:id="rId1"/>
  <headerFooter>
    <oddHeader>&amp;CPBS Expenditure and Prescriptions 2022-23</oddHeader>
    <oddFooter>&amp;CPage 27</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2:J27"/>
  <sheetViews>
    <sheetView showGridLines="0" zoomScaleNormal="100" workbookViewId="0"/>
  </sheetViews>
  <sheetFormatPr defaultRowHeight="15"/>
  <cols>
    <col min="1" max="1" width="41.42578125" customWidth="1"/>
    <col min="2" max="2" width="12.85546875" bestFit="1" customWidth="1"/>
    <col min="3" max="3" width="11.85546875" bestFit="1" customWidth="1"/>
    <col min="4" max="4" width="11.28515625" bestFit="1" customWidth="1"/>
    <col min="5" max="5" width="10.5703125" bestFit="1" customWidth="1"/>
    <col min="6" max="6" width="11.28515625" bestFit="1" customWidth="1"/>
    <col min="7" max="7" width="10.85546875" bestFit="1" customWidth="1"/>
    <col min="8" max="8" width="11.85546875" bestFit="1" customWidth="1"/>
    <col min="9" max="9" width="10.85546875" bestFit="1" customWidth="1"/>
    <col min="10" max="10" width="12.85546875" bestFit="1" customWidth="1"/>
  </cols>
  <sheetData>
    <row r="2" spans="1:10">
      <c r="A2" s="119" t="s">
        <v>475</v>
      </c>
    </row>
    <row r="3" spans="1:10">
      <c r="A3" t="s">
        <v>319</v>
      </c>
    </row>
    <row r="4" spans="1:10" ht="15.75" thickBot="1">
      <c r="A4" s="118"/>
    </row>
    <row r="5" spans="1:10">
      <c r="A5" s="431" t="s">
        <v>51</v>
      </c>
      <c r="B5" s="140" t="s">
        <v>87</v>
      </c>
      <c r="C5" s="140" t="s">
        <v>88</v>
      </c>
      <c r="D5" s="140" t="s">
        <v>89</v>
      </c>
      <c r="E5" s="140" t="s">
        <v>90</v>
      </c>
      <c r="F5" s="140" t="s">
        <v>91</v>
      </c>
      <c r="G5" s="140" t="s">
        <v>92</v>
      </c>
      <c r="H5" s="140" t="s">
        <v>93</v>
      </c>
      <c r="I5" s="140" t="s">
        <v>94</v>
      </c>
      <c r="J5" s="141" t="s">
        <v>108</v>
      </c>
    </row>
    <row r="6" spans="1:10" s="176" customFormat="1">
      <c r="A6" s="432" t="s">
        <v>150</v>
      </c>
      <c r="B6" s="433">
        <v>13976</v>
      </c>
      <c r="C6" s="433">
        <v>9184</v>
      </c>
      <c r="D6" s="433">
        <v>4280</v>
      </c>
      <c r="E6" s="433">
        <v>1999</v>
      </c>
      <c r="F6" s="433">
        <v>3332</v>
      </c>
      <c r="G6" s="433">
        <v>1551</v>
      </c>
      <c r="H6" s="433">
        <v>76</v>
      </c>
      <c r="I6" s="433">
        <v>798</v>
      </c>
      <c r="J6" s="574">
        <v>35196</v>
      </c>
    </row>
    <row r="7" spans="1:10">
      <c r="A7" s="432" t="s">
        <v>156</v>
      </c>
      <c r="B7" s="433">
        <v>32</v>
      </c>
      <c r="C7" s="433">
        <v>37</v>
      </c>
      <c r="D7" s="433">
        <v>16</v>
      </c>
      <c r="E7" s="433">
        <v>0</v>
      </c>
      <c r="F7" s="433">
        <v>9</v>
      </c>
      <c r="G7" s="433">
        <v>7</v>
      </c>
      <c r="H7" s="433">
        <v>0</v>
      </c>
      <c r="I7" s="433">
        <v>8</v>
      </c>
      <c r="J7" s="574">
        <v>109</v>
      </c>
    </row>
    <row r="8" spans="1:10">
      <c r="A8" s="432" t="s">
        <v>152</v>
      </c>
      <c r="B8" s="433">
        <v>86649</v>
      </c>
      <c r="C8" s="433">
        <v>56112</v>
      </c>
      <c r="D8" s="433">
        <v>29410</v>
      </c>
      <c r="E8" s="433">
        <v>12136</v>
      </c>
      <c r="F8" s="433">
        <v>19878</v>
      </c>
      <c r="G8" s="433">
        <v>10418</v>
      </c>
      <c r="H8" s="433">
        <v>490</v>
      </c>
      <c r="I8" s="433">
        <v>4991</v>
      </c>
      <c r="J8" s="574">
        <v>220084</v>
      </c>
    </row>
    <row r="9" spans="1:10">
      <c r="A9" s="432" t="s">
        <v>154</v>
      </c>
      <c r="B9" s="433">
        <v>2159</v>
      </c>
      <c r="C9" s="433">
        <v>1480</v>
      </c>
      <c r="D9" s="433">
        <v>1018</v>
      </c>
      <c r="E9" s="433">
        <v>460</v>
      </c>
      <c r="F9" s="433">
        <v>705</v>
      </c>
      <c r="G9" s="433">
        <v>633</v>
      </c>
      <c r="H9" s="433">
        <v>23</v>
      </c>
      <c r="I9" s="433">
        <v>211</v>
      </c>
      <c r="J9" s="574">
        <v>6689</v>
      </c>
    </row>
    <row r="10" spans="1:10">
      <c r="A10" s="432" t="s">
        <v>161</v>
      </c>
      <c r="B10" s="433">
        <v>5130</v>
      </c>
      <c r="C10" s="433">
        <v>3442</v>
      </c>
      <c r="D10" s="433">
        <v>2532</v>
      </c>
      <c r="E10" s="433">
        <v>937</v>
      </c>
      <c r="F10" s="433">
        <v>1336</v>
      </c>
      <c r="G10" s="433">
        <v>831</v>
      </c>
      <c r="H10" s="433">
        <v>31</v>
      </c>
      <c r="I10" s="433">
        <v>333</v>
      </c>
      <c r="J10" s="574">
        <v>14572</v>
      </c>
    </row>
    <row r="11" spans="1:10" s="119" customFormat="1" ht="15.75" thickBot="1">
      <c r="A11" s="545" t="s">
        <v>10</v>
      </c>
      <c r="B11" s="546">
        <v>107946</v>
      </c>
      <c r="C11" s="546">
        <v>70255</v>
      </c>
      <c r="D11" s="546">
        <v>37256</v>
      </c>
      <c r="E11" s="546">
        <v>15532</v>
      </c>
      <c r="F11" s="546">
        <v>25260</v>
      </c>
      <c r="G11" s="546">
        <v>13440</v>
      </c>
      <c r="H11" s="546">
        <v>620</v>
      </c>
      <c r="I11" s="546">
        <v>6341</v>
      </c>
      <c r="J11" s="575">
        <v>276650</v>
      </c>
    </row>
    <row r="14" spans="1:10">
      <c r="A14" s="119" t="s">
        <v>476</v>
      </c>
    </row>
    <row r="15" spans="1:10">
      <c r="A15" t="s">
        <v>319</v>
      </c>
    </row>
    <row r="16" spans="1:10" ht="15.75" thickBot="1">
      <c r="A16" s="118"/>
    </row>
    <row r="17" spans="1:10">
      <c r="A17" s="139" t="s">
        <v>51</v>
      </c>
      <c r="B17" s="140" t="s">
        <v>87</v>
      </c>
      <c r="C17" s="140" t="s">
        <v>88</v>
      </c>
      <c r="D17" s="140" t="s">
        <v>89</v>
      </c>
      <c r="E17" s="140" t="s">
        <v>90</v>
      </c>
      <c r="F17" s="140" t="s">
        <v>91</v>
      </c>
      <c r="G17" s="140" t="s">
        <v>92</v>
      </c>
      <c r="H17" s="140" t="s">
        <v>93</v>
      </c>
      <c r="I17" s="140" t="s">
        <v>94</v>
      </c>
      <c r="J17" s="141" t="s">
        <v>108</v>
      </c>
    </row>
    <row r="18" spans="1:10">
      <c r="A18" s="432" t="s">
        <v>150</v>
      </c>
      <c r="B18" s="477">
        <v>591492.78</v>
      </c>
      <c r="C18" s="477">
        <v>387205.71</v>
      </c>
      <c r="D18" s="477">
        <v>187256.37</v>
      </c>
      <c r="E18" s="477">
        <v>72580.639999999999</v>
      </c>
      <c r="F18" s="477">
        <v>137501.01</v>
      </c>
      <c r="G18" s="477">
        <v>60418.45</v>
      </c>
      <c r="H18" s="477">
        <v>2217.12</v>
      </c>
      <c r="I18" s="477">
        <v>31230.94</v>
      </c>
      <c r="J18" s="483">
        <v>1469903.02</v>
      </c>
    </row>
    <row r="19" spans="1:10">
      <c r="A19" s="432" t="s">
        <v>156</v>
      </c>
      <c r="B19" s="477">
        <v>8632.48</v>
      </c>
      <c r="C19" s="477">
        <v>10277.75</v>
      </c>
      <c r="D19" s="477">
        <v>3466.86</v>
      </c>
      <c r="E19" s="576">
        <v>0</v>
      </c>
      <c r="F19" s="477">
        <v>591.52</v>
      </c>
      <c r="G19" s="477">
        <v>2096.3000000000002</v>
      </c>
      <c r="H19" s="576">
        <v>0</v>
      </c>
      <c r="I19" s="477">
        <v>2197.92</v>
      </c>
      <c r="J19" s="483">
        <v>27262.83</v>
      </c>
    </row>
    <row r="20" spans="1:10">
      <c r="A20" s="432" t="s">
        <v>152</v>
      </c>
      <c r="B20" s="477">
        <v>771436.48</v>
      </c>
      <c r="C20" s="477">
        <v>476327.44</v>
      </c>
      <c r="D20" s="477">
        <v>263616.33</v>
      </c>
      <c r="E20" s="477">
        <v>105832.48</v>
      </c>
      <c r="F20" s="477">
        <v>174100.78</v>
      </c>
      <c r="G20" s="477">
        <v>88292.32</v>
      </c>
      <c r="H20" s="477">
        <v>2822.51</v>
      </c>
      <c r="I20" s="477">
        <v>37217.15</v>
      </c>
      <c r="J20" s="483">
        <v>1919645.49</v>
      </c>
    </row>
    <row r="21" spans="1:10">
      <c r="A21" s="432" t="s">
        <v>154</v>
      </c>
      <c r="B21" s="477">
        <v>6450.98</v>
      </c>
      <c r="C21" s="477">
        <v>3790.6</v>
      </c>
      <c r="D21" s="477">
        <v>2682.71</v>
      </c>
      <c r="E21" s="477">
        <v>1319.88</v>
      </c>
      <c r="F21" s="477">
        <v>1716.76</v>
      </c>
      <c r="G21" s="477">
        <v>2346.1999999999998</v>
      </c>
      <c r="H21" s="477">
        <v>63.51</v>
      </c>
      <c r="I21" s="477">
        <v>316.39999999999998</v>
      </c>
      <c r="J21" s="483">
        <v>18687.04</v>
      </c>
    </row>
    <row r="22" spans="1:10">
      <c r="A22" s="432" t="s">
        <v>161</v>
      </c>
      <c r="B22" s="477">
        <v>142588.44</v>
      </c>
      <c r="C22" s="477">
        <v>95916.67</v>
      </c>
      <c r="D22" s="477">
        <v>54464.79</v>
      </c>
      <c r="E22" s="477">
        <v>19455.009999999998</v>
      </c>
      <c r="F22" s="477">
        <v>35228.269999999997</v>
      </c>
      <c r="G22" s="477">
        <v>20999.13</v>
      </c>
      <c r="H22" s="477">
        <v>776.87</v>
      </c>
      <c r="I22" s="477">
        <v>8711.49</v>
      </c>
      <c r="J22" s="483">
        <v>378140.67</v>
      </c>
    </row>
    <row r="23" spans="1:10" ht="15.75" thickBot="1">
      <c r="A23" s="545" t="s">
        <v>10</v>
      </c>
      <c r="B23" s="479">
        <v>1520601.16</v>
      </c>
      <c r="C23" s="479">
        <v>973518.17</v>
      </c>
      <c r="D23" s="479">
        <v>511487.06</v>
      </c>
      <c r="E23" s="479">
        <v>199188.01</v>
      </c>
      <c r="F23" s="479">
        <v>349138.34</v>
      </c>
      <c r="G23" s="479">
        <v>174152.4</v>
      </c>
      <c r="H23" s="479">
        <v>5880.01</v>
      </c>
      <c r="I23" s="479">
        <v>79673.899999999994</v>
      </c>
      <c r="J23" s="496">
        <v>3813639.05</v>
      </c>
    </row>
    <row r="25" spans="1:10">
      <c r="A25" t="s">
        <v>324</v>
      </c>
    </row>
    <row r="26" spans="1:10">
      <c r="A26" s="62" t="s">
        <v>492</v>
      </c>
    </row>
    <row r="27" spans="1:10">
      <c r="A27" s="62" t="s">
        <v>325</v>
      </c>
    </row>
  </sheetData>
  <pageMargins left="0.70866141732283472" right="0.70866141732283472" top="0.74803149606299213" bottom="0.35433070866141736" header="0.31496062992125984" footer="0.31496062992125984"/>
  <pageSetup paperSize="9" scale="85" orientation="landscape" horizontalDpi="1200" verticalDpi="1200" r:id="rId1"/>
  <headerFooter>
    <oddHeader>&amp;CPBS Expenditure and Prescriptions 2022-23</oddHeader>
    <oddFooter>&amp;CPage 28</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J54"/>
  <sheetViews>
    <sheetView showGridLines="0" zoomScaleNormal="100" workbookViewId="0"/>
  </sheetViews>
  <sheetFormatPr defaultRowHeight="15"/>
  <cols>
    <col min="1" max="1" width="85" customWidth="1"/>
    <col min="2" max="2" width="23.42578125" customWidth="1"/>
    <col min="3" max="3" width="12.140625" bestFit="1" customWidth="1"/>
    <col min="5" max="5" width="11.85546875" bestFit="1" customWidth="1"/>
  </cols>
  <sheetData>
    <row r="1" spans="1:10">
      <c r="A1" s="119" t="s">
        <v>971</v>
      </c>
      <c r="B1" s="357"/>
    </row>
    <row r="2" spans="1:10">
      <c r="A2" s="379"/>
      <c r="B2" s="357"/>
    </row>
    <row r="3" spans="1:10" ht="51" customHeight="1">
      <c r="A3" s="659" t="s">
        <v>442</v>
      </c>
      <c r="B3" s="659"/>
    </row>
    <row r="4" spans="1:10" ht="15.75" thickBot="1">
      <c r="A4" s="357"/>
      <c r="B4" s="357"/>
    </row>
    <row r="5" spans="1:10">
      <c r="A5" s="380" t="s">
        <v>110</v>
      </c>
      <c r="B5" s="141" t="s">
        <v>111</v>
      </c>
      <c r="C5" s="62"/>
      <c r="D5" s="62"/>
      <c r="E5" s="62"/>
      <c r="F5" s="62"/>
      <c r="G5" s="62"/>
      <c r="H5" s="62"/>
      <c r="I5" s="62"/>
      <c r="J5" s="62"/>
    </row>
    <row r="6" spans="1:10">
      <c r="A6" s="172" t="s">
        <v>112</v>
      </c>
      <c r="B6" s="381">
        <v>21375000</v>
      </c>
      <c r="C6" s="62"/>
      <c r="D6" s="62"/>
      <c r="E6" s="62"/>
      <c r="F6" s="62"/>
      <c r="G6" s="62"/>
      <c r="H6" s="62"/>
      <c r="I6" s="62"/>
      <c r="J6" s="62"/>
    </row>
    <row r="7" spans="1:10">
      <c r="A7" s="172" t="s">
        <v>113</v>
      </c>
      <c r="B7" s="381">
        <v>4875000</v>
      </c>
      <c r="C7" s="118"/>
      <c r="D7" s="62"/>
      <c r="E7" s="62"/>
      <c r="F7" s="62"/>
      <c r="G7" s="62"/>
      <c r="H7" s="62"/>
      <c r="I7" s="62"/>
      <c r="J7" s="62"/>
    </row>
    <row r="8" spans="1:10">
      <c r="A8" s="172" t="s">
        <v>114</v>
      </c>
      <c r="B8" s="381">
        <v>101517000</v>
      </c>
      <c r="C8" s="62"/>
      <c r="D8" s="62"/>
      <c r="E8" s="62"/>
      <c r="F8" s="62"/>
      <c r="G8" s="62"/>
      <c r="H8" s="62"/>
      <c r="I8" s="62"/>
      <c r="J8" s="62"/>
    </row>
    <row r="9" spans="1:10">
      <c r="A9" s="172" t="s">
        <v>115</v>
      </c>
      <c r="B9" s="381">
        <v>127219719</v>
      </c>
      <c r="C9" s="62"/>
      <c r="D9" s="62"/>
      <c r="E9" s="62"/>
      <c r="F9" s="62"/>
      <c r="G9" s="62"/>
      <c r="H9" s="62"/>
      <c r="I9" s="62"/>
      <c r="J9" s="62"/>
    </row>
    <row r="10" spans="1:10">
      <c r="A10" s="172" t="s">
        <v>116</v>
      </c>
      <c r="B10" s="381">
        <v>4340000</v>
      </c>
      <c r="C10" s="62"/>
      <c r="D10" s="62"/>
      <c r="E10" s="62"/>
      <c r="F10" s="62"/>
      <c r="G10" s="62"/>
      <c r="H10" s="62"/>
      <c r="I10" s="62"/>
      <c r="J10" s="62"/>
    </row>
    <row r="11" spans="1:10">
      <c r="A11" s="172" t="s">
        <v>292</v>
      </c>
      <c r="B11" s="381">
        <v>8280421.3700000001</v>
      </c>
      <c r="C11" s="62"/>
      <c r="D11" s="62"/>
      <c r="E11" s="178"/>
      <c r="F11" s="179"/>
      <c r="G11" s="62"/>
      <c r="H11" s="62"/>
      <c r="I11" s="62"/>
      <c r="J11" s="62"/>
    </row>
    <row r="12" spans="1:10" ht="15.75" thickBot="1">
      <c r="A12" s="382" t="s">
        <v>117</v>
      </c>
      <c r="B12" s="383">
        <v>267607140.37</v>
      </c>
    </row>
    <row r="13" spans="1:10">
      <c r="A13" s="357"/>
      <c r="B13" s="357"/>
    </row>
    <row r="14" spans="1:10">
      <c r="A14" s="379" t="s">
        <v>72</v>
      </c>
      <c r="B14" s="357"/>
    </row>
    <row r="15" spans="1:10" ht="64.5" customHeight="1">
      <c r="A15" s="660" t="s">
        <v>483</v>
      </c>
      <c r="B15" s="661"/>
    </row>
    <row r="16" spans="1:10">
      <c r="A16" s="384"/>
      <c r="B16" s="384"/>
    </row>
    <row r="17" spans="1:2">
      <c r="A17" s="660" t="s">
        <v>280</v>
      </c>
      <c r="B17" s="661"/>
    </row>
    <row r="18" spans="1:2">
      <c r="A18" s="384"/>
      <c r="B18" s="384"/>
    </row>
    <row r="19" spans="1:2" ht="33.75" customHeight="1">
      <c r="A19" s="662" t="s">
        <v>264</v>
      </c>
      <c r="B19" s="662"/>
    </row>
    <row r="20" spans="1:2">
      <c r="A20" s="62"/>
      <c r="B20" s="62"/>
    </row>
    <row r="21" spans="1:2" ht="15.75" thickBot="1">
      <c r="A21" s="62"/>
      <c r="B21" s="385"/>
    </row>
    <row r="22" spans="1:2" ht="15.75" thickBot="1">
      <c r="A22" s="386" t="s">
        <v>127</v>
      </c>
      <c r="B22" s="387" t="s">
        <v>111</v>
      </c>
    </row>
    <row r="23" spans="1:2">
      <c r="A23" s="388" t="s">
        <v>128</v>
      </c>
      <c r="B23" s="389">
        <v>80000</v>
      </c>
    </row>
    <row r="24" spans="1:2">
      <c r="A24" s="390" t="s">
        <v>129</v>
      </c>
      <c r="B24" s="389">
        <v>200000</v>
      </c>
    </row>
    <row r="25" spans="1:2">
      <c r="A25" s="390" t="s">
        <v>130</v>
      </c>
      <c r="B25" s="389">
        <v>675000</v>
      </c>
    </row>
    <row r="26" spans="1:2">
      <c r="A26" s="390" t="s">
        <v>131</v>
      </c>
      <c r="B26" s="389">
        <v>1200000</v>
      </c>
    </row>
    <row r="27" spans="1:2">
      <c r="A27" s="390" t="s">
        <v>132</v>
      </c>
      <c r="B27" s="389">
        <v>300000</v>
      </c>
    </row>
    <row r="28" spans="1:2">
      <c r="A28" s="7" t="s">
        <v>133</v>
      </c>
      <c r="B28" s="389">
        <v>470000</v>
      </c>
    </row>
    <row r="29" spans="1:2">
      <c r="A29" s="7" t="s">
        <v>134</v>
      </c>
      <c r="B29" s="389">
        <v>50000</v>
      </c>
    </row>
    <row r="30" spans="1:2">
      <c r="A30" s="7" t="s">
        <v>135</v>
      </c>
      <c r="B30" s="389">
        <v>260000</v>
      </c>
    </row>
    <row r="31" spans="1:2">
      <c r="A31" s="391" t="s">
        <v>136</v>
      </c>
      <c r="B31" s="389">
        <v>800000</v>
      </c>
    </row>
    <row r="32" spans="1:2">
      <c r="A32" s="7" t="s">
        <v>137</v>
      </c>
      <c r="B32" s="389">
        <v>840000</v>
      </c>
    </row>
    <row r="33" spans="1:2" ht="15.75" thickBot="1">
      <c r="A33" s="392" t="s">
        <v>122</v>
      </c>
      <c r="B33" s="393">
        <f>SUM(B23:B32)</f>
        <v>4875000</v>
      </c>
    </row>
    <row r="34" spans="1:2" ht="15.75" thickBot="1">
      <c r="A34" s="394"/>
      <c r="B34" s="395"/>
    </row>
    <row r="35" spans="1:2" ht="15.75" thickBot="1">
      <c r="A35" s="396" t="s">
        <v>118</v>
      </c>
      <c r="B35" s="397" t="s">
        <v>111</v>
      </c>
    </row>
    <row r="36" spans="1:2">
      <c r="A36" s="398" t="s">
        <v>119</v>
      </c>
      <c r="B36" s="389">
        <v>47017500</v>
      </c>
    </row>
    <row r="37" spans="1:2">
      <c r="A37" s="172" t="s">
        <v>120</v>
      </c>
      <c r="B37" s="389">
        <v>15337500</v>
      </c>
    </row>
    <row r="38" spans="1:2">
      <c r="A38" s="172" t="s">
        <v>121</v>
      </c>
      <c r="B38" s="389">
        <v>26862000</v>
      </c>
    </row>
    <row r="39" spans="1:2">
      <c r="A39" s="525" t="s">
        <v>333</v>
      </c>
      <c r="B39" s="389">
        <v>12300000</v>
      </c>
    </row>
    <row r="40" spans="1:2" ht="15.75" thickBot="1">
      <c r="A40" s="392" t="s">
        <v>122</v>
      </c>
      <c r="B40" s="399">
        <f>SUM(B36:B39)</f>
        <v>101517000</v>
      </c>
    </row>
    <row r="41" spans="1:2">
      <c r="A41" s="400"/>
      <c r="B41" s="401"/>
    </row>
    <row r="42" spans="1:2" ht="15.75" thickBot="1">
      <c r="A42" s="402"/>
      <c r="B42" s="401"/>
    </row>
    <row r="43" spans="1:2" ht="15.75" thickBot="1">
      <c r="A43" s="396" t="s">
        <v>123</v>
      </c>
      <c r="B43" s="397" t="s">
        <v>111</v>
      </c>
    </row>
    <row r="44" spans="1:2">
      <c r="A44" s="7" t="s">
        <v>335</v>
      </c>
      <c r="B44" s="389">
        <v>96277227.909999996</v>
      </c>
    </row>
    <row r="45" spans="1:2">
      <c r="A45" s="7" t="s">
        <v>334</v>
      </c>
      <c r="B45" s="389">
        <v>23084091.039999999</v>
      </c>
    </row>
    <row r="46" spans="1:2">
      <c r="A46" s="7" t="s">
        <v>336</v>
      </c>
      <c r="B46" s="389">
        <v>7858400</v>
      </c>
    </row>
    <row r="47" spans="1:2" ht="15.75" thickBot="1">
      <c r="A47" s="392" t="s">
        <v>122</v>
      </c>
      <c r="B47" s="399">
        <f>SUM(B44:B46)</f>
        <v>127219718.94999999</v>
      </c>
    </row>
    <row r="48" spans="1:2" ht="15.75" thickBot="1">
      <c r="A48" s="403"/>
      <c r="B48" s="357"/>
    </row>
    <row r="49" spans="1:3" ht="15.75" thickBot="1">
      <c r="A49" s="396" t="s">
        <v>124</v>
      </c>
      <c r="B49" s="397" t="s">
        <v>111</v>
      </c>
    </row>
    <row r="50" spans="1:3">
      <c r="A50" s="7" t="s">
        <v>125</v>
      </c>
      <c r="B50" s="389">
        <v>180000</v>
      </c>
      <c r="C50" s="118"/>
    </row>
    <row r="51" spans="1:3">
      <c r="A51" s="7" t="s">
        <v>126</v>
      </c>
      <c r="B51" s="389">
        <v>160000</v>
      </c>
      <c r="C51" s="118"/>
    </row>
    <row r="52" spans="1:3">
      <c r="A52" s="7" t="s">
        <v>337</v>
      </c>
      <c r="B52" s="389">
        <v>4000000</v>
      </c>
    </row>
    <row r="53" spans="1:3" ht="15.75" thickBot="1">
      <c r="A53" s="392" t="s">
        <v>122</v>
      </c>
      <c r="B53" s="393">
        <f>SUM(B50:B52)</f>
        <v>4340000</v>
      </c>
    </row>
    <row r="54" spans="1:3" ht="15.75">
      <c r="A54" s="177"/>
      <c r="B54" s="177"/>
    </row>
  </sheetData>
  <mergeCells count="4">
    <mergeCell ref="A3:B3"/>
    <mergeCell ref="A15:B15"/>
    <mergeCell ref="A19:B19"/>
    <mergeCell ref="A17:B17"/>
  </mergeCells>
  <pageMargins left="0.70866141732283472" right="0.70866141732283472" top="0.74803149606299213" bottom="0.35433070866141736" header="0.31496062992125984" footer="0.31496062992125984"/>
  <pageSetup paperSize="9" scale="80" orientation="portrait" verticalDpi="1200" r:id="rId1"/>
  <headerFooter>
    <oddHeader>&amp;CPBS Expenditure and Prescriptions 2022-23</oddHeader>
    <oddFooter>&amp;CPage 30</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2:Q36"/>
  <sheetViews>
    <sheetView showGridLines="0" zoomScaleNormal="100" workbookViewId="0">
      <selection activeCell="H10" sqref="H10"/>
    </sheetView>
  </sheetViews>
  <sheetFormatPr defaultColWidth="9.140625" defaultRowHeight="15"/>
  <cols>
    <col min="1" max="1" width="42.7109375" style="62" customWidth="1"/>
    <col min="2" max="2" width="19.5703125" style="62" customWidth="1"/>
    <col min="3" max="3" width="15.42578125" style="62" customWidth="1"/>
    <col min="4" max="16384" width="9.140625" style="62"/>
  </cols>
  <sheetData>
    <row r="2" spans="1:5">
      <c r="A2" s="119" t="s">
        <v>969</v>
      </c>
    </row>
    <row r="3" spans="1:5" ht="15.75" thickBot="1"/>
    <row r="4" spans="1:5">
      <c r="A4" s="139" t="s">
        <v>138</v>
      </c>
      <c r="B4" s="159" t="s">
        <v>139</v>
      </c>
    </row>
    <row r="5" spans="1:5">
      <c r="A5" s="144" t="s">
        <v>140</v>
      </c>
      <c r="B5" s="498">
        <v>3080300383.4200001</v>
      </c>
    </row>
    <row r="6" spans="1:5">
      <c r="A6" s="144" t="s">
        <v>141</v>
      </c>
      <c r="B6" s="498">
        <v>527244901.51999998</v>
      </c>
    </row>
    <row r="7" spans="1:5">
      <c r="A7" s="144" t="s">
        <v>294</v>
      </c>
      <c r="B7" s="499">
        <v>267607140.37</v>
      </c>
    </row>
    <row r="8" spans="1:5">
      <c r="A8" s="144" t="s">
        <v>142</v>
      </c>
      <c r="B8" s="499">
        <v>215000000</v>
      </c>
    </row>
    <row r="9" spans="1:5" ht="15.75" thickBot="1">
      <c r="A9" s="143" t="s">
        <v>10</v>
      </c>
      <c r="B9" s="500">
        <v>4090152425.3099999</v>
      </c>
    </row>
    <row r="10" spans="1:5" ht="17.25">
      <c r="A10" s="509" t="s">
        <v>320</v>
      </c>
      <c r="B10" s="404"/>
    </row>
    <row r="12" spans="1:5">
      <c r="A12" s="119" t="s">
        <v>72</v>
      </c>
    </row>
    <row r="13" spans="1:5" ht="15.75" customHeight="1">
      <c r="A13" s="663" t="s">
        <v>143</v>
      </c>
      <c r="B13" s="663"/>
      <c r="C13" s="663"/>
      <c r="D13" s="663"/>
      <c r="E13" s="663"/>
    </row>
    <row r="14" spans="1:5" ht="15.75" customHeight="1">
      <c r="A14" s="663"/>
      <c r="B14" s="663"/>
      <c r="C14" s="663"/>
      <c r="D14" s="663"/>
      <c r="E14" s="663"/>
    </row>
    <row r="15" spans="1:5" ht="15.75" customHeight="1">
      <c r="A15" s="663"/>
      <c r="B15" s="663"/>
      <c r="C15" s="663"/>
      <c r="D15" s="663"/>
      <c r="E15" s="663"/>
    </row>
    <row r="16" spans="1:5" ht="15.75" customHeight="1">
      <c r="A16" s="663" t="s">
        <v>295</v>
      </c>
      <c r="B16" s="663"/>
      <c r="C16" s="663"/>
      <c r="D16" s="663"/>
      <c r="E16" s="663"/>
    </row>
    <row r="17" spans="1:17" ht="15.75" customHeight="1">
      <c r="A17" s="663"/>
      <c r="B17" s="663"/>
      <c r="C17" s="663"/>
      <c r="D17" s="663"/>
      <c r="E17" s="663"/>
    </row>
    <row r="18" spans="1:17" ht="15.75" customHeight="1">
      <c r="A18" s="405"/>
      <c r="B18" s="405"/>
      <c r="C18" s="405"/>
      <c r="D18" s="405"/>
      <c r="E18" s="405"/>
    </row>
    <row r="19" spans="1:17" ht="15.75" customHeight="1">
      <c r="A19" s="663" t="s">
        <v>346</v>
      </c>
      <c r="B19" s="663"/>
      <c r="C19" s="663"/>
      <c r="D19" s="663"/>
      <c r="E19" s="663"/>
    </row>
    <row r="20" spans="1:17" ht="18.75" customHeight="1">
      <c r="A20" s="663"/>
      <c r="B20" s="663"/>
      <c r="C20" s="663"/>
      <c r="D20" s="663"/>
      <c r="E20" s="663"/>
    </row>
    <row r="21" spans="1:17" ht="18.75" customHeight="1">
      <c r="A21" s="663"/>
      <c r="B21" s="663"/>
      <c r="C21" s="663"/>
      <c r="D21" s="663"/>
      <c r="E21" s="663"/>
    </row>
    <row r="22" spans="1:17">
      <c r="A22" s="663"/>
      <c r="B22" s="663"/>
      <c r="C22" s="663"/>
      <c r="D22" s="663"/>
      <c r="E22" s="663"/>
    </row>
    <row r="23" spans="1:17">
      <c r="I23" s="180"/>
      <c r="J23" s="180"/>
      <c r="K23" s="180"/>
      <c r="L23" s="180"/>
      <c r="M23" s="180"/>
      <c r="N23" s="180"/>
      <c r="O23" s="180"/>
      <c r="P23" s="180"/>
      <c r="Q23" s="180"/>
    </row>
    <row r="24" spans="1:17">
      <c r="A24" s="119" t="s">
        <v>970</v>
      </c>
      <c r="I24" s="180"/>
      <c r="J24" s="180"/>
      <c r="K24" s="180"/>
      <c r="L24" s="180"/>
      <c r="M24" s="180"/>
      <c r="N24" s="180"/>
      <c r="O24" s="180"/>
      <c r="P24" s="180"/>
      <c r="Q24" s="180"/>
    </row>
    <row r="25" spans="1:17" ht="15.75" thickBot="1"/>
    <row r="26" spans="1:17">
      <c r="A26" s="139" t="s">
        <v>138</v>
      </c>
      <c r="B26" s="159" t="s">
        <v>139</v>
      </c>
    </row>
    <row r="27" spans="1:17">
      <c r="A27" s="144" t="s">
        <v>144</v>
      </c>
      <c r="B27" s="483">
        <v>213608943</v>
      </c>
    </row>
    <row r="28" spans="1:17">
      <c r="A28" s="144" t="s">
        <v>145</v>
      </c>
      <c r="B28" s="483">
        <v>1391057</v>
      </c>
    </row>
    <row r="29" spans="1:17" ht="15.75" thickBot="1">
      <c r="A29" s="143" t="s">
        <v>10</v>
      </c>
      <c r="B29" s="496">
        <f>SUM(B27:B28)</f>
        <v>215000000</v>
      </c>
    </row>
    <row r="30" spans="1:17">
      <c r="A30" s="395"/>
      <c r="B30" s="181"/>
    </row>
    <row r="32" spans="1:17" ht="15" customHeight="1">
      <c r="A32" s="663" t="s">
        <v>146</v>
      </c>
      <c r="B32" s="663"/>
      <c r="C32" s="663"/>
      <c r="D32" s="663"/>
      <c r="E32" s="663"/>
      <c r="F32" s="182"/>
      <c r="G32" s="182"/>
      <c r="H32" s="182"/>
      <c r="I32" s="182"/>
    </row>
    <row r="33" spans="1:9">
      <c r="A33" s="663"/>
      <c r="B33" s="663"/>
      <c r="C33" s="663"/>
      <c r="D33" s="663"/>
      <c r="E33" s="663"/>
      <c r="F33" s="182"/>
      <c r="G33" s="182"/>
      <c r="H33" s="182"/>
      <c r="I33" s="182"/>
    </row>
    <row r="34" spans="1:9">
      <c r="F34" s="183"/>
      <c r="G34" s="183"/>
      <c r="H34" s="183"/>
      <c r="I34" s="183"/>
    </row>
    <row r="35" spans="1:9" ht="15" customHeight="1">
      <c r="A35" s="663" t="s">
        <v>347</v>
      </c>
      <c r="B35" s="663"/>
      <c r="C35" s="663"/>
      <c r="D35" s="663"/>
      <c r="E35" s="663"/>
      <c r="F35" s="182"/>
      <c r="G35" s="182"/>
      <c r="H35" s="182"/>
      <c r="I35" s="182"/>
    </row>
    <row r="36" spans="1:9">
      <c r="A36" s="663"/>
      <c r="B36" s="663"/>
      <c r="C36" s="663"/>
      <c r="D36" s="663"/>
      <c r="E36" s="663"/>
      <c r="F36" s="182"/>
      <c r="G36" s="182"/>
      <c r="H36" s="182"/>
      <c r="I36" s="182"/>
    </row>
  </sheetData>
  <mergeCells count="5">
    <mergeCell ref="A13:E15"/>
    <mergeCell ref="A16:E17"/>
    <mergeCell ref="A19:E22"/>
    <mergeCell ref="A32:E33"/>
    <mergeCell ref="A35:E36"/>
  </mergeCells>
  <pageMargins left="0.70866141732283472" right="0.70866141732283472" top="0.74803149606299213" bottom="0.35433070866141736" header="0.31496062992125984" footer="0.31496062992125984"/>
  <pageSetup paperSize="9" scale="90" orientation="portrait" verticalDpi="1200" r:id="rId1"/>
  <headerFooter>
    <oddHeader>&amp;CPBS Expenditure and Prescriptions 2022-23</oddHeader>
    <oddFooter>&amp;CPage 31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B1:M100"/>
  <sheetViews>
    <sheetView showGridLines="0" zoomScaleNormal="100" zoomScalePageLayoutView="70" workbookViewId="0">
      <selection activeCell="K27" sqref="K27"/>
    </sheetView>
  </sheetViews>
  <sheetFormatPr defaultColWidth="9.140625" defaultRowHeight="12.75"/>
  <cols>
    <col min="1" max="1" width="1" style="164" customWidth="1"/>
    <col min="2" max="2" width="16.7109375" style="164" customWidth="1"/>
    <col min="3" max="3" width="13.7109375" style="164" customWidth="1"/>
    <col min="4" max="5" width="10.5703125" style="164" bestFit="1" customWidth="1"/>
    <col min="6" max="6" width="11.5703125" style="164" bestFit="1" customWidth="1"/>
    <col min="7" max="7" width="13.42578125" style="164" bestFit="1" customWidth="1"/>
    <col min="8" max="8" width="11.5703125" style="164" bestFit="1" customWidth="1"/>
    <col min="9" max="9" width="14.85546875" style="164" customWidth="1"/>
    <col min="10" max="10" width="12.5703125" style="164" bestFit="1" customWidth="1"/>
    <col min="11" max="11" width="16.28515625" style="164" bestFit="1" customWidth="1"/>
    <col min="12" max="12" width="16" style="164" customWidth="1"/>
    <col min="13" max="13" width="16.28515625" style="164" bestFit="1" customWidth="1"/>
    <col min="14" max="16384" width="9.140625" style="164"/>
  </cols>
  <sheetData>
    <row r="1" spans="2:11">
      <c r="B1" s="184" t="s">
        <v>443</v>
      </c>
      <c r="C1" s="185"/>
      <c r="D1" s="185"/>
      <c r="E1" s="185"/>
      <c r="F1" s="185"/>
      <c r="G1" s="185"/>
      <c r="H1" s="185"/>
      <c r="I1" s="185"/>
      <c r="J1" s="185"/>
      <c r="K1" s="185"/>
    </row>
    <row r="2" spans="2:11">
      <c r="B2" s="186" t="s">
        <v>190</v>
      </c>
      <c r="C2" s="413" t="s">
        <v>191</v>
      </c>
      <c r="D2" s="187"/>
      <c r="E2" s="414"/>
      <c r="F2" s="188" t="s">
        <v>192</v>
      </c>
      <c r="G2" s="188" t="s">
        <v>193</v>
      </c>
      <c r="H2" s="188" t="s">
        <v>194</v>
      </c>
      <c r="I2" s="188" t="s">
        <v>57</v>
      </c>
      <c r="J2" s="411" t="s">
        <v>195</v>
      </c>
      <c r="K2" s="189" t="s">
        <v>196</v>
      </c>
    </row>
    <row r="3" spans="2:11">
      <c r="B3" s="408"/>
      <c r="C3" s="408"/>
      <c r="D3" s="409"/>
      <c r="E3" s="415"/>
      <c r="F3" s="409"/>
      <c r="G3" s="409"/>
      <c r="H3" s="409"/>
      <c r="I3" s="409"/>
      <c r="J3" s="412"/>
      <c r="K3" s="410" t="s">
        <v>197</v>
      </c>
    </row>
    <row r="4" spans="2:11">
      <c r="B4" s="190" t="s">
        <v>369</v>
      </c>
      <c r="C4" s="213">
        <v>280719</v>
      </c>
      <c r="D4" s="192"/>
      <c r="E4" s="275"/>
      <c r="F4" s="192"/>
      <c r="G4" s="192"/>
      <c r="H4" s="192"/>
      <c r="I4" s="191">
        <v>280719</v>
      </c>
      <c r="J4" s="217"/>
      <c r="K4" s="193">
        <v>280719</v>
      </c>
    </row>
    <row r="5" spans="2:11">
      <c r="B5" s="190" t="s">
        <v>370</v>
      </c>
      <c r="C5" s="213">
        <v>484210</v>
      </c>
      <c r="D5" s="192"/>
      <c r="E5" s="275"/>
      <c r="F5" s="192"/>
      <c r="G5" s="192"/>
      <c r="H5" s="192"/>
      <c r="I5" s="191">
        <v>484210</v>
      </c>
      <c r="J5" s="217"/>
      <c r="K5" s="193">
        <v>484210</v>
      </c>
    </row>
    <row r="6" spans="2:11">
      <c r="B6" s="190" t="s">
        <v>371</v>
      </c>
      <c r="C6" s="213">
        <v>3758622</v>
      </c>
      <c r="D6" s="192"/>
      <c r="E6" s="275"/>
      <c r="F6" s="192"/>
      <c r="G6" s="192"/>
      <c r="H6" s="192"/>
      <c r="I6" s="191">
        <v>3758622</v>
      </c>
      <c r="J6" s="217"/>
      <c r="K6" s="193">
        <v>3758622</v>
      </c>
    </row>
    <row r="7" spans="2:11">
      <c r="B7" s="190" t="s">
        <v>372</v>
      </c>
      <c r="C7" s="213">
        <v>6515668</v>
      </c>
      <c r="D7" s="192"/>
      <c r="E7" s="275"/>
      <c r="F7" s="191">
        <v>1655570</v>
      </c>
      <c r="G7" s="192"/>
      <c r="H7" s="192"/>
      <c r="I7" s="191">
        <v>8171238</v>
      </c>
      <c r="J7" s="217"/>
      <c r="K7" s="193">
        <v>8171238</v>
      </c>
    </row>
    <row r="8" spans="2:11">
      <c r="B8" s="190" t="s">
        <v>373</v>
      </c>
      <c r="C8" s="213">
        <v>6853937</v>
      </c>
      <c r="D8" s="192"/>
      <c r="E8" s="275"/>
      <c r="F8" s="191">
        <v>2766947</v>
      </c>
      <c r="G8" s="192"/>
      <c r="H8" s="192"/>
      <c r="I8" s="191">
        <v>9620884</v>
      </c>
      <c r="J8" s="217"/>
      <c r="K8" s="193">
        <v>9620884</v>
      </c>
    </row>
    <row r="9" spans="2:11">
      <c r="B9" s="190" t="s">
        <v>374</v>
      </c>
      <c r="C9" s="213">
        <v>7004421</v>
      </c>
      <c r="D9" s="192"/>
      <c r="E9" s="275"/>
      <c r="F9" s="191">
        <v>3453551</v>
      </c>
      <c r="G9" s="192"/>
      <c r="H9" s="192"/>
      <c r="I9" s="191">
        <v>10457972</v>
      </c>
      <c r="J9" s="217"/>
      <c r="K9" s="193">
        <v>10457972</v>
      </c>
    </row>
    <row r="10" spans="2:11">
      <c r="B10" s="190" t="s">
        <v>375</v>
      </c>
      <c r="C10" s="213">
        <v>9201387</v>
      </c>
      <c r="D10" s="192"/>
      <c r="E10" s="275"/>
      <c r="F10" s="191">
        <v>4418633</v>
      </c>
      <c r="G10" s="192"/>
      <c r="H10" s="192"/>
      <c r="I10" s="191">
        <v>13620020</v>
      </c>
      <c r="J10" s="217"/>
      <c r="K10" s="193">
        <v>13620020</v>
      </c>
    </row>
    <row r="11" spans="2:11">
      <c r="B11" s="190" t="s">
        <v>376</v>
      </c>
      <c r="C11" s="213">
        <v>8970890</v>
      </c>
      <c r="D11" s="192"/>
      <c r="E11" s="275"/>
      <c r="F11" s="191">
        <v>5235013</v>
      </c>
      <c r="G11" s="192"/>
      <c r="H11" s="192"/>
      <c r="I11" s="191">
        <v>14205903</v>
      </c>
      <c r="J11" s="217"/>
      <c r="K11" s="193">
        <v>14205903</v>
      </c>
    </row>
    <row r="12" spans="2:11">
      <c r="B12" s="190" t="s">
        <v>377</v>
      </c>
      <c r="C12" s="213">
        <v>9045439</v>
      </c>
      <c r="D12" s="192"/>
      <c r="E12" s="275"/>
      <c r="F12" s="191">
        <v>5580946</v>
      </c>
      <c r="G12" s="192"/>
      <c r="H12" s="192"/>
      <c r="I12" s="191">
        <v>14626385</v>
      </c>
      <c r="J12" s="217"/>
      <c r="K12" s="193">
        <v>14626385</v>
      </c>
    </row>
    <row r="13" spans="2:11">
      <c r="B13" s="190" t="s">
        <v>378</v>
      </c>
      <c r="C13" s="213">
        <v>10309446</v>
      </c>
      <c r="D13" s="192"/>
      <c r="E13" s="275"/>
      <c r="F13" s="191">
        <v>6313214</v>
      </c>
      <c r="G13" s="192"/>
      <c r="H13" s="192"/>
      <c r="I13" s="191">
        <v>16622660</v>
      </c>
      <c r="J13" s="217"/>
      <c r="K13" s="193">
        <v>16622660</v>
      </c>
    </row>
    <row r="14" spans="2:11">
      <c r="B14" s="190" t="s">
        <v>379</v>
      </c>
      <c r="C14" s="213">
        <v>13253168</v>
      </c>
      <c r="D14" s="192"/>
      <c r="E14" s="275"/>
      <c r="F14" s="191">
        <v>6821578</v>
      </c>
      <c r="G14" s="192"/>
      <c r="H14" s="192"/>
      <c r="I14" s="191">
        <v>20074746</v>
      </c>
      <c r="J14" s="217"/>
      <c r="K14" s="193">
        <v>20074746</v>
      </c>
    </row>
    <row r="15" spans="2:11">
      <c r="B15" s="190" t="s">
        <v>380</v>
      </c>
      <c r="C15" s="213">
        <v>16624342</v>
      </c>
      <c r="D15" s="192"/>
      <c r="E15" s="275"/>
      <c r="F15" s="191">
        <v>8028968</v>
      </c>
      <c r="G15" s="192"/>
      <c r="H15" s="192"/>
      <c r="I15" s="191">
        <v>24653310</v>
      </c>
      <c r="J15" s="217"/>
      <c r="K15" s="193">
        <v>24653310</v>
      </c>
    </row>
    <row r="16" spans="2:11">
      <c r="B16" s="190" t="s">
        <v>381</v>
      </c>
      <c r="C16" s="213">
        <v>20489065</v>
      </c>
      <c r="D16" s="192"/>
      <c r="E16" s="275"/>
      <c r="F16" s="191">
        <v>10727570</v>
      </c>
      <c r="G16" s="192"/>
      <c r="H16" s="192"/>
      <c r="I16" s="191">
        <v>31216635</v>
      </c>
      <c r="J16" s="217"/>
      <c r="K16" s="193">
        <v>31216635</v>
      </c>
    </row>
    <row r="17" spans="2:11">
      <c r="B17" s="190" t="s">
        <v>382</v>
      </c>
      <c r="C17" s="213">
        <v>26050370</v>
      </c>
      <c r="D17" s="192"/>
      <c r="E17" s="275"/>
      <c r="F17" s="191">
        <v>11664036</v>
      </c>
      <c r="G17" s="192"/>
      <c r="H17" s="192"/>
      <c r="I17" s="191">
        <v>37714406</v>
      </c>
      <c r="J17" s="217"/>
      <c r="K17" s="193">
        <v>37714406</v>
      </c>
    </row>
    <row r="18" spans="2:11">
      <c r="B18" s="190" t="s">
        <v>383</v>
      </c>
      <c r="C18" s="213">
        <v>29517810</v>
      </c>
      <c r="D18" s="192"/>
      <c r="E18" s="275"/>
      <c r="F18" s="191">
        <v>12674230</v>
      </c>
      <c r="G18" s="192"/>
      <c r="H18" s="192"/>
      <c r="I18" s="191">
        <v>42192040</v>
      </c>
      <c r="J18" s="217"/>
      <c r="K18" s="193">
        <v>42192040</v>
      </c>
    </row>
    <row r="19" spans="2:11">
      <c r="B19" s="190" t="s">
        <v>384</v>
      </c>
      <c r="C19" s="213">
        <v>31039624</v>
      </c>
      <c r="D19" s="192"/>
      <c r="E19" s="275"/>
      <c r="F19" s="191">
        <v>13317273</v>
      </c>
      <c r="G19" s="192"/>
      <c r="H19" s="192"/>
      <c r="I19" s="191">
        <v>44356897</v>
      </c>
      <c r="J19" s="217"/>
      <c r="K19" s="193">
        <v>44356897</v>
      </c>
    </row>
    <row r="20" spans="2:11">
      <c r="B20" s="190" t="s">
        <v>385</v>
      </c>
      <c r="C20" s="213">
        <v>33714429</v>
      </c>
      <c r="D20" s="192"/>
      <c r="E20" s="275"/>
      <c r="F20" s="191">
        <v>13841372</v>
      </c>
      <c r="G20" s="192"/>
      <c r="H20" s="192"/>
      <c r="I20" s="191">
        <v>47555801</v>
      </c>
      <c r="J20" s="217"/>
      <c r="K20" s="193">
        <v>47555801</v>
      </c>
    </row>
    <row r="21" spans="2:11">
      <c r="B21" s="190" t="s">
        <v>386</v>
      </c>
      <c r="C21" s="213">
        <v>35084551</v>
      </c>
      <c r="D21" s="192"/>
      <c r="E21" s="275"/>
      <c r="F21" s="191">
        <v>14908393</v>
      </c>
      <c r="G21" s="192"/>
      <c r="H21" s="192"/>
      <c r="I21" s="191">
        <v>49992944</v>
      </c>
      <c r="J21" s="217"/>
      <c r="K21" s="193">
        <v>49992944</v>
      </c>
    </row>
    <row r="22" spans="2:11">
      <c r="B22" s="190" t="s">
        <v>387</v>
      </c>
      <c r="C22" s="213">
        <v>36750907</v>
      </c>
      <c r="D22" s="192"/>
      <c r="E22" s="275"/>
      <c r="F22" s="191">
        <v>16936435</v>
      </c>
      <c r="G22" s="192"/>
      <c r="H22" s="192"/>
      <c r="I22" s="191">
        <v>53687342</v>
      </c>
      <c r="J22" s="217"/>
      <c r="K22" s="193">
        <v>53687342</v>
      </c>
    </row>
    <row r="23" spans="2:11">
      <c r="B23" s="190" t="s">
        <v>388</v>
      </c>
      <c r="C23" s="213">
        <v>37053212</v>
      </c>
      <c r="D23" s="192"/>
      <c r="E23" s="275"/>
      <c r="F23" s="191">
        <v>18369634</v>
      </c>
      <c r="G23" s="192"/>
      <c r="H23" s="192"/>
      <c r="I23" s="191">
        <v>55422846</v>
      </c>
      <c r="J23" s="217"/>
      <c r="K23" s="193">
        <v>55422846</v>
      </c>
    </row>
    <row r="24" spans="2:11">
      <c r="B24" s="190" t="s">
        <v>389</v>
      </c>
      <c r="C24" s="213">
        <v>40453366</v>
      </c>
      <c r="D24" s="192"/>
      <c r="E24" s="275"/>
      <c r="F24" s="191">
        <v>19954471</v>
      </c>
      <c r="G24" s="192"/>
      <c r="H24" s="192"/>
      <c r="I24" s="191">
        <v>60407837</v>
      </c>
      <c r="J24" s="217"/>
      <c r="K24" s="193">
        <v>60407837</v>
      </c>
    </row>
    <row r="25" spans="2:11">
      <c r="B25" s="190" t="s">
        <v>390</v>
      </c>
      <c r="C25" s="213">
        <v>44071198</v>
      </c>
      <c r="D25" s="192"/>
      <c r="E25" s="275"/>
      <c r="F25" s="191">
        <v>21504166</v>
      </c>
      <c r="G25" s="192"/>
      <c r="H25" s="192"/>
      <c r="I25" s="191">
        <v>65575364</v>
      </c>
      <c r="J25" s="217"/>
      <c r="K25" s="193">
        <v>65575364</v>
      </c>
    </row>
    <row r="26" spans="2:11">
      <c r="B26" s="190" t="s">
        <v>391</v>
      </c>
      <c r="C26" s="213">
        <v>48971406</v>
      </c>
      <c r="D26" s="192"/>
      <c r="E26" s="275"/>
      <c r="F26" s="191">
        <v>22515117</v>
      </c>
      <c r="G26" s="192"/>
      <c r="H26" s="192"/>
      <c r="I26" s="191">
        <v>71486523</v>
      </c>
      <c r="J26" s="217"/>
      <c r="K26" s="193">
        <v>71486523</v>
      </c>
    </row>
    <row r="27" spans="2:11">
      <c r="B27" s="190" t="s">
        <v>392</v>
      </c>
      <c r="C27" s="213">
        <v>48491692</v>
      </c>
      <c r="D27" s="192"/>
      <c r="E27" s="275"/>
      <c r="F27" s="191">
        <v>23950503</v>
      </c>
      <c r="G27" s="192"/>
      <c r="H27" s="192"/>
      <c r="I27" s="191">
        <v>72442195</v>
      </c>
      <c r="J27" s="217"/>
      <c r="K27" s="193">
        <v>72442195</v>
      </c>
    </row>
    <row r="28" spans="2:11">
      <c r="B28" s="190" t="s">
        <v>393</v>
      </c>
      <c r="C28" s="213">
        <v>49115497</v>
      </c>
      <c r="D28" s="192"/>
      <c r="E28" s="275"/>
      <c r="F28" s="191">
        <v>25560576</v>
      </c>
      <c r="G28" s="192"/>
      <c r="H28" s="192"/>
      <c r="I28" s="191">
        <v>74676073</v>
      </c>
      <c r="J28" s="217"/>
      <c r="K28" s="193">
        <v>74676073</v>
      </c>
    </row>
    <row r="29" spans="2:11">
      <c r="B29" s="190" t="s">
        <v>394</v>
      </c>
      <c r="C29" s="213">
        <v>59499823</v>
      </c>
      <c r="D29" s="192"/>
      <c r="E29" s="275"/>
      <c r="F29" s="191">
        <v>27788036</v>
      </c>
      <c r="G29" s="192"/>
      <c r="H29" s="192"/>
      <c r="I29" s="191">
        <v>87287859</v>
      </c>
      <c r="J29" s="217"/>
      <c r="K29" s="193">
        <v>87287859</v>
      </c>
    </row>
    <row r="30" spans="2:11">
      <c r="B30" s="190" t="s">
        <v>395</v>
      </c>
      <c r="C30" s="213">
        <v>67350637</v>
      </c>
      <c r="D30" s="192"/>
      <c r="E30" s="275"/>
      <c r="F30" s="191">
        <v>30323662</v>
      </c>
      <c r="G30" s="192"/>
      <c r="H30" s="192"/>
      <c r="I30" s="191">
        <v>97674299</v>
      </c>
      <c r="J30" s="217"/>
      <c r="K30" s="193">
        <v>97674299</v>
      </c>
    </row>
    <row r="31" spans="2:11">
      <c r="B31" s="190" t="s">
        <v>396</v>
      </c>
      <c r="C31" s="213">
        <v>67722534</v>
      </c>
      <c r="D31" s="192"/>
      <c r="E31" s="275"/>
      <c r="F31" s="191">
        <v>33394757</v>
      </c>
      <c r="G31" s="192"/>
      <c r="H31" s="192"/>
      <c r="I31" s="191">
        <v>101117291</v>
      </c>
      <c r="J31" s="217"/>
      <c r="K31" s="193">
        <v>101117291</v>
      </c>
    </row>
    <row r="32" spans="2:11">
      <c r="B32" s="190" t="s">
        <v>397</v>
      </c>
      <c r="C32" s="213">
        <v>56099277</v>
      </c>
      <c r="D32" s="192"/>
      <c r="E32" s="275"/>
      <c r="F32" s="191">
        <v>33606128</v>
      </c>
      <c r="G32" s="192"/>
      <c r="H32" s="192"/>
      <c r="I32" s="191">
        <v>89705405</v>
      </c>
      <c r="J32" s="217"/>
      <c r="K32" s="193">
        <v>89705405</v>
      </c>
    </row>
    <row r="33" spans="2:12">
      <c r="B33" s="190" t="s">
        <v>398</v>
      </c>
      <c r="C33" s="213">
        <v>57751904</v>
      </c>
      <c r="D33" s="192"/>
      <c r="E33" s="275"/>
      <c r="F33" s="191">
        <v>35414619</v>
      </c>
      <c r="G33" s="192"/>
      <c r="H33" s="192"/>
      <c r="I33" s="191">
        <v>93166523</v>
      </c>
      <c r="J33" s="217"/>
      <c r="K33" s="193">
        <v>93166523</v>
      </c>
    </row>
    <row r="34" spans="2:12">
      <c r="B34" s="190" t="s">
        <v>399</v>
      </c>
      <c r="C34" s="213">
        <v>53553036</v>
      </c>
      <c r="D34" s="192"/>
      <c r="E34" s="275"/>
      <c r="F34" s="191">
        <v>39409489</v>
      </c>
      <c r="G34" s="192"/>
      <c r="H34" s="192"/>
      <c r="I34" s="191">
        <v>92962525</v>
      </c>
      <c r="J34" s="217"/>
      <c r="K34" s="193">
        <v>92962525</v>
      </c>
      <c r="L34" s="192"/>
    </row>
    <row r="35" spans="2:12">
      <c r="B35" s="190" t="s">
        <v>400</v>
      </c>
      <c r="C35" s="213">
        <v>46624224</v>
      </c>
      <c r="D35" s="192"/>
      <c r="E35" s="275"/>
      <c r="F35" s="191">
        <v>42450386</v>
      </c>
      <c r="G35" s="192"/>
      <c r="H35" s="192"/>
      <c r="I35" s="191">
        <v>89074610</v>
      </c>
      <c r="J35" s="217"/>
      <c r="K35" s="193">
        <v>89074610</v>
      </c>
      <c r="L35" s="192"/>
    </row>
    <row r="36" spans="2:12">
      <c r="B36" s="190" t="s">
        <v>401</v>
      </c>
      <c r="C36" s="213">
        <v>47619120</v>
      </c>
      <c r="D36" s="192"/>
      <c r="E36" s="275"/>
      <c r="F36" s="191">
        <v>46778057</v>
      </c>
      <c r="G36" s="192"/>
      <c r="H36" s="192"/>
      <c r="I36" s="191">
        <v>94397177</v>
      </c>
      <c r="J36" s="217"/>
      <c r="K36" s="193">
        <v>94397177</v>
      </c>
      <c r="L36" s="192"/>
    </row>
    <row r="37" spans="2:12">
      <c r="B37" s="190" t="s">
        <v>402</v>
      </c>
      <c r="C37" s="213">
        <v>53834648</v>
      </c>
      <c r="D37" s="192"/>
      <c r="E37" s="275"/>
      <c r="F37" s="191">
        <v>49739756</v>
      </c>
      <c r="G37" s="192"/>
      <c r="H37" s="192"/>
      <c r="I37" s="191">
        <v>103574404</v>
      </c>
      <c r="J37" s="217"/>
      <c r="K37" s="193">
        <v>103574404</v>
      </c>
      <c r="L37" s="192"/>
    </row>
    <row r="38" spans="2:12">
      <c r="B38" s="190" t="s">
        <v>403</v>
      </c>
      <c r="C38" s="213">
        <v>50078929</v>
      </c>
      <c r="D38" s="192"/>
      <c r="E38" s="275"/>
      <c r="F38" s="191">
        <v>52529929</v>
      </c>
      <c r="G38" s="191">
        <v>2931462</v>
      </c>
      <c r="H38" s="192"/>
      <c r="I38" s="191">
        <v>105540320</v>
      </c>
      <c r="J38" s="217"/>
      <c r="K38" s="193">
        <v>105540320</v>
      </c>
      <c r="L38" s="192"/>
    </row>
    <row r="39" spans="2:12">
      <c r="B39" s="190" t="s">
        <v>404</v>
      </c>
      <c r="C39" s="213">
        <v>41938964</v>
      </c>
      <c r="D39" s="192"/>
      <c r="E39" s="275"/>
      <c r="F39" s="191">
        <v>56491285</v>
      </c>
      <c r="G39" s="191">
        <v>9954995</v>
      </c>
      <c r="H39" s="192"/>
      <c r="I39" s="191">
        <v>108385244</v>
      </c>
      <c r="J39" s="217"/>
      <c r="K39" s="193">
        <v>108385244</v>
      </c>
      <c r="L39" s="192"/>
    </row>
    <row r="40" spans="2:12">
      <c r="B40" s="190" t="s">
        <v>405</v>
      </c>
      <c r="C40" s="213">
        <v>50690275</v>
      </c>
      <c r="D40" s="192"/>
      <c r="E40" s="275"/>
      <c r="F40" s="191">
        <v>60069806</v>
      </c>
      <c r="G40" s="191">
        <v>10068817</v>
      </c>
      <c r="H40" s="192"/>
      <c r="I40" s="191">
        <v>120828898</v>
      </c>
      <c r="J40" s="217"/>
      <c r="K40" s="193">
        <v>120828898</v>
      </c>
      <c r="L40" s="192"/>
    </row>
    <row r="41" spans="2:12">
      <c r="B41" s="190" t="s">
        <v>406</v>
      </c>
      <c r="C41" s="213">
        <v>46334279</v>
      </c>
      <c r="D41" s="192"/>
      <c r="E41" s="275"/>
      <c r="F41" s="191">
        <v>63191858</v>
      </c>
      <c r="G41" s="191">
        <v>10315799</v>
      </c>
      <c r="H41" s="192"/>
      <c r="I41" s="191">
        <v>119841936</v>
      </c>
      <c r="J41" s="217"/>
      <c r="K41" s="193">
        <v>119841936</v>
      </c>
      <c r="L41" s="192"/>
    </row>
    <row r="42" spans="2:12">
      <c r="B42" s="190" t="s">
        <v>407</v>
      </c>
      <c r="C42" s="213">
        <v>28762909</v>
      </c>
      <c r="D42" s="192"/>
      <c r="E42" s="275"/>
      <c r="F42" s="191">
        <v>64243148</v>
      </c>
      <c r="G42" s="191">
        <v>9755680</v>
      </c>
      <c r="H42" s="191">
        <v>2.4</v>
      </c>
      <c r="I42" s="191">
        <v>102761737</v>
      </c>
      <c r="J42" s="217"/>
      <c r="K42" s="193">
        <v>102761737</v>
      </c>
      <c r="L42" s="192"/>
    </row>
    <row r="43" spans="2:12">
      <c r="B43" s="190" t="s">
        <v>408</v>
      </c>
      <c r="C43" s="213">
        <v>12339360</v>
      </c>
      <c r="D43" s="192"/>
      <c r="E43" s="275"/>
      <c r="F43" s="191">
        <v>81041242</v>
      </c>
      <c r="G43" s="191">
        <v>7520752</v>
      </c>
      <c r="H43" s="191">
        <v>15059811</v>
      </c>
      <c r="I43" s="191">
        <v>100901354</v>
      </c>
      <c r="J43" s="217"/>
      <c r="K43" s="193">
        <v>100901354</v>
      </c>
      <c r="L43" s="192"/>
    </row>
    <row r="44" spans="2:12">
      <c r="B44" s="190" t="s">
        <v>409</v>
      </c>
      <c r="C44" s="213">
        <v>14078934</v>
      </c>
      <c r="D44" s="192"/>
      <c r="E44" s="275"/>
      <c r="F44" s="191">
        <v>78283599</v>
      </c>
      <c r="G44" s="191">
        <v>8223231</v>
      </c>
      <c r="H44" s="191">
        <v>11925271</v>
      </c>
      <c r="I44" s="191">
        <v>100585764</v>
      </c>
      <c r="J44" s="217"/>
      <c r="K44" s="193">
        <v>100585764</v>
      </c>
      <c r="L44" s="192"/>
    </row>
    <row r="45" spans="2:12">
      <c r="B45" s="190" t="s">
        <v>410</v>
      </c>
      <c r="C45" s="213">
        <v>15361517</v>
      </c>
      <c r="D45" s="192"/>
      <c r="E45" s="275"/>
      <c r="F45" s="191">
        <v>80761310</v>
      </c>
      <c r="G45" s="191">
        <v>8856241</v>
      </c>
      <c r="H45" s="191">
        <v>11725474</v>
      </c>
      <c r="I45" s="191">
        <v>104979068</v>
      </c>
      <c r="J45" s="217"/>
      <c r="K45" s="193">
        <v>104979068</v>
      </c>
      <c r="L45" s="192"/>
    </row>
    <row r="46" spans="2:12">
      <c r="B46" s="194" t="s">
        <v>411</v>
      </c>
      <c r="C46" s="416">
        <v>10608974</v>
      </c>
      <c r="D46" s="196"/>
      <c r="E46" s="417"/>
      <c r="F46" s="195">
        <v>36868817</v>
      </c>
      <c r="G46" s="195">
        <v>36588405</v>
      </c>
      <c r="H46" s="195">
        <v>11675164</v>
      </c>
      <c r="I46" s="195">
        <v>95741360</v>
      </c>
      <c r="J46" s="233">
        <v>558899</v>
      </c>
      <c r="K46" s="197">
        <v>96300259</v>
      </c>
      <c r="L46" s="192"/>
    </row>
    <row r="47" spans="2:12">
      <c r="B47" s="198" t="s">
        <v>198</v>
      </c>
      <c r="C47" s="283" t="s">
        <v>412</v>
      </c>
      <c r="D47" s="185"/>
      <c r="E47" s="185"/>
      <c r="F47" s="185"/>
      <c r="G47" s="185"/>
      <c r="H47" s="198"/>
      <c r="I47" s="198" t="s">
        <v>199</v>
      </c>
      <c r="J47" s="185"/>
      <c r="K47" s="185"/>
      <c r="L47" s="185"/>
    </row>
    <row r="48" spans="2:12">
      <c r="B48" s="185"/>
      <c r="C48" s="198" t="s">
        <v>413</v>
      </c>
      <c r="D48" s="185"/>
      <c r="E48" s="185"/>
      <c r="F48" s="185"/>
      <c r="G48" s="185"/>
      <c r="H48" s="185"/>
      <c r="I48" s="198" t="s">
        <v>415</v>
      </c>
      <c r="J48" s="185"/>
      <c r="K48" s="185"/>
      <c r="L48" s="185"/>
    </row>
    <row r="49" spans="2:13">
      <c r="B49" s="185"/>
      <c r="C49" s="283" t="s">
        <v>414</v>
      </c>
      <c r="D49" s="185"/>
      <c r="E49" s="185"/>
      <c r="F49" s="185"/>
      <c r="G49" s="185"/>
      <c r="H49" s="185"/>
      <c r="I49" s="198" t="s">
        <v>416</v>
      </c>
      <c r="J49" s="185"/>
      <c r="K49" s="185"/>
      <c r="L49" s="185"/>
    </row>
    <row r="50" spans="2:13">
      <c r="B50" s="185"/>
      <c r="C50" s="198" t="s">
        <v>200</v>
      </c>
      <c r="D50" s="185"/>
      <c r="E50" s="185"/>
      <c r="F50" s="185"/>
      <c r="G50" s="185"/>
      <c r="H50" s="185"/>
      <c r="I50" s="198" t="s">
        <v>201</v>
      </c>
      <c r="J50" s="185"/>
      <c r="K50" s="185"/>
      <c r="L50" s="185"/>
    </row>
    <row r="51" spans="2:13">
      <c r="B51" s="185"/>
      <c r="C51" s="198" t="str">
        <f>"-Exclude under co-payment prescriptions"</f>
        <v>-Exclude under co-payment prescriptions</v>
      </c>
      <c r="D51" s="185"/>
      <c r="E51" s="185"/>
      <c r="F51" s="185"/>
      <c r="G51" s="185"/>
      <c r="H51" s="185"/>
      <c r="I51" s="198" t="s">
        <v>306</v>
      </c>
      <c r="J51" s="185"/>
      <c r="K51" s="185"/>
      <c r="L51" s="185"/>
    </row>
    <row r="52" spans="2:13">
      <c r="B52" s="199" t="s">
        <v>444</v>
      </c>
      <c r="C52" s="185"/>
      <c r="D52" s="185"/>
      <c r="E52" s="185"/>
      <c r="F52" s="185"/>
      <c r="G52" s="185"/>
      <c r="H52" s="185"/>
      <c r="I52" s="185"/>
      <c r="J52" s="185"/>
      <c r="K52" s="185"/>
      <c r="L52" s="185"/>
    </row>
    <row r="53" spans="2:13" ht="15" customHeight="1">
      <c r="B53" s="186" t="s">
        <v>190</v>
      </c>
      <c r="C53" s="200" t="s">
        <v>191</v>
      </c>
      <c r="D53" s="201"/>
      <c r="E53" s="201"/>
      <c r="F53" s="202"/>
      <c r="G53" s="200" t="s">
        <v>202</v>
      </c>
      <c r="H53" s="201"/>
      <c r="I53" s="202"/>
      <c r="J53" s="203" t="s">
        <v>203</v>
      </c>
      <c r="K53" s="667" t="s">
        <v>195</v>
      </c>
      <c r="L53" s="204" t="s">
        <v>204</v>
      </c>
      <c r="M53" s="205"/>
    </row>
    <row r="54" spans="2:13">
      <c r="B54" s="206"/>
      <c r="C54" s="207" t="s">
        <v>205</v>
      </c>
      <c r="D54" s="208" t="s">
        <v>206</v>
      </c>
      <c r="E54" s="208" t="s">
        <v>207</v>
      </c>
      <c r="F54" s="209" t="s">
        <v>57</v>
      </c>
      <c r="G54" s="210" t="s">
        <v>205</v>
      </c>
      <c r="H54" s="208" t="s">
        <v>194</v>
      </c>
      <c r="I54" s="209" t="s">
        <v>57</v>
      </c>
      <c r="J54" s="211" t="s">
        <v>190</v>
      </c>
      <c r="K54" s="667"/>
      <c r="L54" s="212" t="s">
        <v>197</v>
      </c>
      <c r="M54" s="205"/>
    </row>
    <row r="55" spans="2:13">
      <c r="B55" s="190" t="s">
        <v>352</v>
      </c>
      <c r="C55" s="213">
        <v>8266835</v>
      </c>
      <c r="D55" s="191">
        <v>2340145</v>
      </c>
      <c r="E55" s="191">
        <v>1092314</v>
      </c>
      <c r="F55" s="193">
        <v>11699294</v>
      </c>
      <c r="G55" s="213">
        <v>67331793</v>
      </c>
      <c r="H55" s="191">
        <v>14428608</v>
      </c>
      <c r="I55" s="193">
        <v>81760401</v>
      </c>
      <c r="J55" s="214">
        <v>93459695</v>
      </c>
      <c r="K55" s="214">
        <v>660459</v>
      </c>
      <c r="L55" s="214">
        <v>94120154</v>
      </c>
      <c r="M55" s="205"/>
    </row>
    <row r="56" spans="2:13">
      <c r="B56" s="215" t="s">
        <v>353</v>
      </c>
      <c r="C56" s="216">
        <v>10260426</v>
      </c>
      <c r="D56" s="192">
        <v>3917022</v>
      </c>
      <c r="E56" s="192">
        <v>2800496</v>
      </c>
      <c r="F56" s="193">
        <v>16977944</v>
      </c>
      <c r="G56" s="216">
        <v>71756325</v>
      </c>
      <c r="H56" s="192">
        <v>16757840</v>
      </c>
      <c r="I56" s="193">
        <v>88514165</v>
      </c>
      <c r="J56" s="214">
        <v>105492109</v>
      </c>
      <c r="K56" s="217">
        <v>689508</v>
      </c>
      <c r="L56" s="214">
        <v>106181617</v>
      </c>
      <c r="M56" s="205"/>
    </row>
    <row r="57" spans="2:13">
      <c r="B57" s="218" t="s">
        <v>354</v>
      </c>
      <c r="C57" s="216">
        <v>11451148</v>
      </c>
      <c r="D57" s="192">
        <v>4259245</v>
      </c>
      <c r="E57" s="192">
        <v>3087943</v>
      </c>
      <c r="F57" s="193">
        <v>18798336</v>
      </c>
      <c r="G57" s="216">
        <v>77536126</v>
      </c>
      <c r="H57" s="192">
        <v>18003354</v>
      </c>
      <c r="I57" s="193">
        <v>95539480</v>
      </c>
      <c r="J57" s="214">
        <v>114337816</v>
      </c>
      <c r="K57" s="217">
        <v>704227</v>
      </c>
      <c r="L57" s="214">
        <v>115042043</v>
      </c>
      <c r="M57" s="205"/>
    </row>
    <row r="58" spans="2:13">
      <c r="B58" s="215" t="s">
        <v>355</v>
      </c>
      <c r="C58" s="216">
        <v>13491364</v>
      </c>
      <c r="D58" s="192">
        <v>4695314</v>
      </c>
      <c r="E58" s="192">
        <v>2072</v>
      </c>
      <c r="F58" s="193">
        <v>18188750</v>
      </c>
      <c r="G58" s="216">
        <v>82400588</v>
      </c>
      <c r="H58" s="192">
        <v>17457008</v>
      </c>
      <c r="I58" s="193">
        <v>99857596</v>
      </c>
      <c r="J58" s="214">
        <v>118046346</v>
      </c>
      <c r="K58" s="217">
        <v>674331</v>
      </c>
      <c r="L58" s="214">
        <v>118720677</v>
      </c>
      <c r="M58" s="205"/>
    </row>
    <row r="59" spans="2:13">
      <c r="B59" s="215" t="s">
        <v>356</v>
      </c>
      <c r="C59" s="216">
        <v>14212731</v>
      </c>
      <c r="D59" s="192">
        <v>5488957</v>
      </c>
      <c r="E59" s="192">
        <v>52</v>
      </c>
      <c r="F59" s="193">
        <v>19701740</v>
      </c>
      <c r="G59" s="216">
        <v>85604215</v>
      </c>
      <c r="H59" s="192">
        <v>18898907</v>
      </c>
      <c r="I59" s="193">
        <v>104503122</v>
      </c>
      <c r="J59" s="214">
        <v>124204862</v>
      </c>
      <c r="K59" s="217">
        <v>683420</v>
      </c>
      <c r="L59" s="214">
        <v>124888282</v>
      </c>
      <c r="M59" s="205"/>
    </row>
    <row r="60" spans="2:13">
      <c r="B60" s="215" t="s">
        <v>357</v>
      </c>
      <c r="C60" s="216">
        <v>14709601</v>
      </c>
      <c r="D60" s="192">
        <v>3082843</v>
      </c>
      <c r="E60" s="192">
        <v>14</v>
      </c>
      <c r="F60" s="193">
        <v>17792458</v>
      </c>
      <c r="G60" s="216">
        <v>85965797</v>
      </c>
      <c r="H60" s="192">
        <v>19676007</v>
      </c>
      <c r="I60" s="193">
        <v>105641804</v>
      </c>
      <c r="J60" s="214">
        <v>123434262</v>
      </c>
      <c r="K60" s="217">
        <v>665301</v>
      </c>
      <c r="L60" s="214">
        <v>124099563</v>
      </c>
      <c r="M60" s="205"/>
    </row>
    <row r="61" spans="2:13">
      <c r="B61" s="215" t="s">
        <v>358</v>
      </c>
      <c r="C61" s="216">
        <v>14087393</v>
      </c>
      <c r="D61" s="192">
        <v>3945591</v>
      </c>
      <c r="E61" s="192">
        <v>17</v>
      </c>
      <c r="F61" s="193">
        <v>18033001</v>
      </c>
      <c r="G61" s="216">
        <v>86389807</v>
      </c>
      <c r="H61" s="192">
        <v>20060505</v>
      </c>
      <c r="I61" s="193">
        <v>106450312</v>
      </c>
      <c r="J61" s="214">
        <v>124483313</v>
      </c>
      <c r="K61" s="217">
        <v>628496</v>
      </c>
      <c r="L61" s="214">
        <v>125111809</v>
      </c>
      <c r="M61" s="205"/>
    </row>
    <row r="62" spans="2:13">
      <c r="B62" s="215" t="s">
        <v>359</v>
      </c>
      <c r="C62" s="216">
        <v>15153975</v>
      </c>
      <c r="D62" s="192">
        <v>4111091</v>
      </c>
      <c r="E62" s="192"/>
      <c r="F62" s="193">
        <v>19265066</v>
      </c>
      <c r="G62" s="216">
        <v>88475327</v>
      </c>
      <c r="H62" s="192">
        <v>20608073</v>
      </c>
      <c r="I62" s="193">
        <v>109083400</v>
      </c>
      <c r="J62" s="214">
        <v>128348466</v>
      </c>
      <c r="K62" s="217">
        <v>572753</v>
      </c>
      <c r="L62" s="214">
        <v>128921219</v>
      </c>
      <c r="M62" s="205"/>
    </row>
    <row r="63" spans="2:13">
      <c r="B63" s="219" t="s">
        <v>360</v>
      </c>
      <c r="C63" s="216">
        <v>16296703</v>
      </c>
      <c r="D63" s="192">
        <v>3928760</v>
      </c>
      <c r="E63" s="192"/>
      <c r="F63" s="193">
        <v>20225463</v>
      </c>
      <c r="G63" s="216">
        <v>94281872</v>
      </c>
      <c r="H63" s="192">
        <v>23078282</v>
      </c>
      <c r="I63" s="193">
        <v>117360154</v>
      </c>
      <c r="J63" s="214">
        <v>137585617</v>
      </c>
      <c r="K63" s="217">
        <v>496306</v>
      </c>
      <c r="L63" s="214">
        <v>138081923</v>
      </c>
      <c r="M63" s="205"/>
    </row>
    <row r="64" spans="2:13">
      <c r="B64" s="219" t="s">
        <v>361</v>
      </c>
      <c r="C64" s="216">
        <v>18526141</v>
      </c>
      <c r="D64" s="192">
        <v>4340364</v>
      </c>
      <c r="E64" s="192"/>
      <c r="F64" s="193">
        <v>22866505</v>
      </c>
      <c r="G64" s="216">
        <v>99285160</v>
      </c>
      <c r="H64" s="192">
        <v>25420114</v>
      </c>
      <c r="I64" s="193">
        <v>124705274</v>
      </c>
      <c r="J64" s="214">
        <v>147571779</v>
      </c>
      <c r="K64" s="217">
        <v>478999</v>
      </c>
      <c r="L64" s="214">
        <v>148050778</v>
      </c>
      <c r="M64" s="205"/>
    </row>
    <row r="65" spans="2:13">
      <c r="B65" s="219" t="s">
        <v>362</v>
      </c>
      <c r="C65" s="220">
        <v>19292104</v>
      </c>
      <c r="D65" s="221">
        <v>4813038</v>
      </c>
      <c r="E65" s="221"/>
      <c r="F65" s="193">
        <v>24105142</v>
      </c>
      <c r="G65" s="220">
        <v>102018211</v>
      </c>
      <c r="H65" s="221">
        <v>28406603</v>
      </c>
      <c r="I65" s="193">
        <v>130424814</v>
      </c>
      <c r="J65" s="214">
        <v>154529956</v>
      </c>
      <c r="K65" s="222">
        <v>448283</v>
      </c>
      <c r="L65" s="214">
        <v>154978239</v>
      </c>
      <c r="M65" s="205"/>
    </row>
    <row r="66" spans="2:13">
      <c r="B66" s="223" t="s">
        <v>363</v>
      </c>
      <c r="C66" s="224">
        <v>20694131</v>
      </c>
      <c r="D66" s="225">
        <v>5188492</v>
      </c>
      <c r="E66" s="225"/>
      <c r="F66" s="193">
        <v>25882623</v>
      </c>
      <c r="G66" s="224">
        <v>101459056</v>
      </c>
      <c r="H66" s="225">
        <v>31177491</v>
      </c>
      <c r="I66" s="193">
        <v>132636547</v>
      </c>
      <c r="J66" s="214">
        <v>158519170</v>
      </c>
      <c r="K66" s="226">
        <v>437516</v>
      </c>
      <c r="L66" s="214">
        <v>158956686</v>
      </c>
      <c r="M66" s="205"/>
    </row>
    <row r="67" spans="2:13">
      <c r="B67" s="223" t="s">
        <v>364</v>
      </c>
      <c r="C67" s="224">
        <v>22443338</v>
      </c>
      <c r="D67" s="225">
        <v>5544618</v>
      </c>
      <c r="E67" s="225"/>
      <c r="F67" s="193">
        <v>27987956</v>
      </c>
      <c r="G67" s="224">
        <v>104619866</v>
      </c>
      <c r="H67" s="225">
        <v>32827303</v>
      </c>
      <c r="I67" s="193">
        <v>137447169</v>
      </c>
      <c r="J67" s="214">
        <v>165435125</v>
      </c>
      <c r="K67" s="226">
        <v>426976</v>
      </c>
      <c r="L67" s="214">
        <v>165862101</v>
      </c>
      <c r="M67" s="205"/>
    </row>
    <row r="68" spans="2:13">
      <c r="B68" s="223" t="s">
        <v>365</v>
      </c>
      <c r="C68" s="224">
        <v>22194451</v>
      </c>
      <c r="D68" s="225">
        <v>6209302</v>
      </c>
      <c r="E68" s="225"/>
      <c r="F68" s="193">
        <v>28403753</v>
      </c>
      <c r="G68" s="224">
        <v>105377946</v>
      </c>
      <c r="H68" s="225">
        <v>36095311</v>
      </c>
      <c r="I68" s="193">
        <v>141473257</v>
      </c>
      <c r="J68" s="214">
        <v>169877010</v>
      </c>
      <c r="K68" s="226">
        <v>402492</v>
      </c>
      <c r="L68" s="214">
        <v>170279502</v>
      </c>
      <c r="M68" s="205"/>
    </row>
    <row r="69" spans="2:13">
      <c r="B69" s="223" t="s">
        <v>366</v>
      </c>
      <c r="C69" s="224">
        <v>20917523</v>
      </c>
      <c r="D69" s="225">
        <v>5910828</v>
      </c>
      <c r="E69" s="225"/>
      <c r="F69" s="193">
        <v>26828351</v>
      </c>
      <c r="G69" s="224">
        <v>105152486</v>
      </c>
      <c r="H69" s="225">
        <v>35945690</v>
      </c>
      <c r="I69" s="193">
        <v>141098176</v>
      </c>
      <c r="J69" s="214">
        <v>167926527</v>
      </c>
      <c r="K69" s="226">
        <v>396088</v>
      </c>
      <c r="L69" s="214">
        <v>168322615</v>
      </c>
      <c r="M69" s="205"/>
    </row>
    <row r="70" spans="2:13">
      <c r="B70" s="227" t="s">
        <v>367</v>
      </c>
      <c r="C70" s="224">
        <v>19871669</v>
      </c>
      <c r="D70" s="225">
        <v>4710422</v>
      </c>
      <c r="E70" s="225"/>
      <c r="F70" s="193">
        <v>24582091</v>
      </c>
      <c r="G70" s="224">
        <v>110917202</v>
      </c>
      <c r="H70" s="225">
        <v>32675864</v>
      </c>
      <c r="I70" s="193">
        <v>143593066</v>
      </c>
      <c r="J70" s="214">
        <v>168175157</v>
      </c>
      <c r="K70" s="226">
        <v>360362</v>
      </c>
      <c r="L70" s="214">
        <v>168535519</v>
      </c>
      <c r="M70" s="205"/>
    </row>
    <row r="71" spans="2:13">
      <c r="B71" s="227" t="s">
        <v>368</v>
      </c>
      <c r="C71" s="224">
        <v>19607454</v>
      </c>
      <c r="D71" s="225">
        <v>4553340</v>
      </c>
      <c r="E71" s="225"/>
      <c r="F71" s="193">
        <v>24160794</v>
      </c>
      <c r="G71" s="224">
        <v>113118234</v>
      </c>
      <c r="H71" s="225">
        <v>33680813</v>
      </c>
      <c r="I71" s="193">
        <v>146799047</v>
      </c>
      <c r="J71" s="214">
        <v>170959841</v>
      </c>
      <c r="K71" s="226">
        <v>336182</v>
      </c>
      <c r="L71" s="214">
        <v>171296023</v>
      </c>
      <c r="M71" s="205"/>
    </row>
    <row r="72" spans="2:13">
      <c r="B72" s="227" t="s">
        <v>208</v>
      </c>
      <c r="C72" s="224">
        <v>20746777</v>
      </c>
      <c r="D72" s="225">
        <v>5580636</v>
      </c>
      <c r="E72" s="225"/>
      <c r="F72" s="193">
        <v>26327413</v>
      </c>
      <c r="G72" s="224">
        <v>119906347</v>
      </c>
      <c r="H72" s="225">
        <v>35234371</v>
      </c>
      <c r="I72" s="193">
        <v>155140718</v>
      </c>
      <c r="J72" s="214">
        <v>181468131</v>
      </c>
      <c r="K72" s="226">
        <v>367996</v>
      </c>
      <c r="L72" s="214">
        <v>181836127</v>
      </c>
      <c r="M72" s="205"/>
    </row>
    <row r="73" spans="2:13">
      <c r="B73" s="227" t="s">
        <v>209</v>
      </c>
      <c r="C73" s="224">
        <v>21226750</v>
      </c>
      <c r="D73" s="225">
        <v>4763435</v>
      </c>
      <c r="E73" s="225"/>
      <c r="F73" s="193">
        <v>25990185</v>
      </c>
      <c r="G73" s="224">
        <v>122832364</v>
      </c>
      <c r="H73" s="225">
        <v>34756644</v>
      </c>
      <c r="I73" s="193">
        <v>157589008</v>
      </c>
      <c r="J73" s="214">
        <v>183579193</v>
      </c>
      <c r="K73" s="226">
        <v>332344</v>
      </c>
      <c r="L73" s="214">
        <v>183911537</v>
      </c>
      <c r="M73" s="205"/>
    </row>
    <row r="74" spans="2:13">
      <c r="B74" s="227" t="s">
        <v>210</v>
      </c>
      <c r="C74" s="224">
        <v>21032398</v>
      </c>
      <c r="D74" s="225">
        <v>4943233</v>
      </c>
      <c r="E74" s="225"/>
      <c r="F74" s="228">
        <v>25975631</v>
      </c>
      <c r="G74" s="224">
        <v>125446923</v>
      </c>
      <c r="H74" s="225">
        <v>36381986</v>
      </c>
      <c r="I74" s="228">
        <v>161828909</v>
      </c>
      <c r="J74" s="226">
        <v>187804540</v>
      </c>
      <c r="K74" s="226">
        <v>337715</v>
      </c>
      <c r="L74" s="226">
        <v>188142255</v>
      </c>
      <c r="M74" s="205"/>
    </row>
    <row r="75" spans="2:13">
      <c r="B75" s="227" t="s">
        <v>211</v>
      </c>
      <c r="C75" s="224">
        <v>21239413</v>
      </c>
      <c r="D75" s="225">
        <v>4820643</v>
      </c>
      <c r="E75" s="225"/>
      <c r="F75" s="228">
        <v>26060056</v>
      </c>
      <c r="G75" s="224">
        <v>130441952</v>
      </c>
      <c r="H75" s="225">
        <v>38046697</v>
      </c>
      <c r="I75" s="228">
        <v>168488649</v>
      </c>
      <c r="J75" s="226">
        <v>194548705</v>
      </c>
      <c r="K75" s="226">
        <v>324424</v>
      </c>
      <c r="L75" s="226">
        <v>194873129</v>
      </c>
      <c r="M75" s="205"/>
    </row>
    <row r="76" spans="2:13">
      <c r="B76" s="227" t="s">
        <v>212</v>
      </c>
      <c r="C76" s="224">
        <v>19323589</v>
      </c>
      <c r="D76" s="225">
        <v>4371046</v>
      </c>
      <c r="E76" s="225"/>
      <c r="F76" s="228">
        <v>23694635</v>
      </c>
      <c r="G76" s="224">
        <v>133646630</v>
      </c>
      <c r="H76" s="225">
        <v>39611994</v>
      </c>
      <c r="I76" s="228">
        <v>173258624</v>
      </c>
      <c r="J76" s="226">
        <v>196953259</v>
      </c>
      <c r="K76" s="226">
        <v>352123</v>
      </c>
      <c r="L76" s="226">
        <v>197305382</v>
      </c>
      <c r="M76" s="205"/>
    </row>
    <row r="77" spans="2:13">
      <c r="B77" s="227" t="s">
        <v>64</v>
      </c>
      <c r="C77" s="224">
        <v>18050307</v>
      </c>
      <c r="D77" s="225">
        <v>4052529</v>
      </c>
      <c r="E77" s="225"/>
      <c r="F77" s="228">
        <v>22102836</v>
      </c>
      <c r="G77" s="224">
        <v>145340393</v>
      </c>
      <c r="H77" s="225">
        <v>42009011</v>
      </c>
      <c r="I77" s="228">
        <v>187349404</v>
      </c>
      <c r="J77" s="226">
        <v>209452240</v>
      </c>
      <c r="K77" s="226">
        <v>363763</v>
      </c>
      <c r="L77" s="226">
        <v>209816003</v>
      </c>
      <c r="M77" s="205"/>
    </row>
    <row r="78" spans="2:13">
      <c r="B78" s="227" t="s">
        <v>65</v>
      </c>
      <c r="C78" s="224">
        <v>15902515</v>
      </c>
      <c r="D78" s="225">
        <v>3544902</v>
      </c>
      <c r="E78" s="225"/>
      <c r="F78" s="228">
        <v>19447417</v>
      </c>
      <c r="G78" s="224">
        <v>147979717</v>
      </c>
      <c r="H78" s="225">
        <v>44277679</v>
      </c>
      <c r="I78" s="228">
        <v>192257396</v>
      </c>
      <c r="J78" s="226">
        <v>211704813</v>
      </c>
      <c r="K78" s="226">
        <v>380376</v>
      </c>
      <c r="L78" s="226">
        <v>212085189</v>
      </c>
      <c r="M78" s="205"/>
    </row>
    <row r="79" spans="2:13">
      <c r="B79" s="229" t="s">
        <v>1</v>
      </c>
      <c r="C79" s="229">
        <v>13770978</v>
      </c>
      <c r="D79" s="230">
        <v>3180897</v>
      </c>
      <c r="E79" s="230"/>
      <c r="F79" s="231">
        <v>16951875</v>
      </c>
      <c r="G79" s="229">
        <v>146529394</v>
      </c>
      <c r="H79" s="230">
        <v>44119861</v>
      </c>
      <c r="I79" s="231">
        <v>190649255</v>
      </c>
      <c r="J79" s="232">
        <v>207601130</v>
      </c>
      <c r="K79" s="233">
        <v>388859</v>
      </c>
      <c r="L79" s="232">
        <v>207989989</v>
      </c>
      <c r="M79" s="205"/>
    </row>
    <row r="80" spans="2:13">
      <c r="B80" s="225"/>
      <c r="C80" s="225"/>
      <c r="D80" s="225"/>
      <c r="E80" s="225"/>
      <c r="F80" s="225"/>
      <c r="G80" s="225"/>
      <c r="H80" s="225"/>
      <c r="I80" s="225"/>
      <c r="J80" s="225"/>
      <c r="K80" s="191"/>
      <c r="L80" s="225"/>
      <c r="M80" s="205"/>
    </row>
    <row r="81" spans="2:13" s="234" customFormat="1" ht="9" customHeight="1">
      <c r="B81" s="221"/>
      <c r="C81" s="221"/>
      <c r="D81" s="221"/>
      <c r="E81" s="221"/>
      <c r="F81" s="221"/>
      <c r="G81" s="221"/>
      <c r="H81" s="221"/>
      <c r="I81" s="221"/>
      <c r="J81" s="221"/>
      <c r="K81" s="221"/>
      <c r="L81" s="221"/>
      <c r="M81" s="221"/>
    </row>
    <row r="82" spans="2:13">
      <c r="B82" s="668" t="s">
        <v>213</v>
      </c>
      <c r="C82" s="235" t="s">
        <v>191</v>
      </c>
      <c r="D82" s="235"/>
      <c r="E82" s="235"/>
      <c r="F82" s="236"/>
      <c r="G82" s="237" t="s">
        <v>202</v>
      </c>
      <c r="H82" s="238"/>
      <c r="I82" s="236"/>
      <c r="J82" s="670" t="s">
        <v>214</v>
      </c>
      <c r="K82" s="670" t="s">
        <v>195</v>
      </c>
      <c r="L82" s="672" t="s">
        <v>215</v>
      </c>
      <c r="M82" s="664" t="s">
        <v>216</v>
      </c>
    </row>
    <row r="83" spans="2:13">
      <c r="B83" s="669"/>
      <c r="C83" s="239" t="s">
        <v>205</v>
      </c>
      <c r="D83" s="239" t="s">
        <v>217</v>
      </c>
      <c r="E83" s="239"/>
      <c r="F83" s="240" t="s">
        <v>57</v>
      </c>
      <c r="G83" s="241" t="s">
        <v>205</v>
      </c>
      <c r="H83" s="242" t="s">
        <v>217</v>
      </c>
      <c r="I83" s="240" t="s">
        <v>57</v>
      </c>
      <c r="J83" s="671"/>
      <c r="K83" s="671"/>
      <c r="L83" s="673"/>
      <c r="M83" s="665"/>
    </row>
    <row r="84" spans="2:13">
      <c r="B84" s="342" t="s">
        <v>3</v>
      </c>
      <c r="C84" s="243">
        <v>12334542</v>
      </c>
      <c r="D84" s="243">
        <v>2699345</v>
      </c>
      <c r="E84" s="243"/>
      <c r="F84" s="343">
        <v>15033887</v>
      </c>
      <c r="G84" s="243">
        <v>144336986</v>
      </c>
      <c r="H84" s="243">
        <v>36045418</v>
      </c>
      <c r="I84" s="343">
        <v>180382404</v>
      </c>
      <c r="J84" s="342">
        <v>195416291</v>
      </c>
      <c r="K84" s="342">
        <v>394352</v>
      </c>
      <c r="L84" s="344">
        <v>2560813</v>
      </c>
      <c r="M84" s="342">
        <v>198371456</v>
      </c>
    </row>
    <row r="85" spans="2:13">
      <c r="B85" s="226" t="s">
        <v>304</v>
      </c>
      <c r="C85" s="225">
        <v>13332423</v>
      </c>
      <c r="D85" s="225">
        <v>2616813</v>
      </c>
      <c r="E85" s="225"/>
      <c r="F85" s="228">
        <v>15949236</v>
      </c>
      <c r="G85" s="225">
        <v>148018925</v>
      </c>
      <c r="H85" s="225">
        <v>37047645</v>
      </c>
      <c r="I85" s="225">
        <v>185066570</v>
      </c>
      <c r="J85" s="226">
        <v>201015806</v>
      </c>
      <c r="K85" s="226">
        <v>398051</v>
      </c>
      <c r="L85" s="214">
        <v>2645790</v>
      </c>
      <c r="M85" s="226">
        <v>204059647</v>
      </c>
    </row>
    <row r="86" spans="2:13">
      <c r="B86" s="226" t="s">
        <v>290</v>
      </c>
      <c r="C86" s="225">
        <v>13490749</v>
      </c>
      <c r="D86" s="225">
        <v>2637491</v>
      </c>
      <c r="E86" s="225"/>
      <c r="F86" s="228">
        <v>16128240</v>
      </c>
      <c r="G86" s="225">
        <v>148244490</v>
      </c>
      <c r="H86" s="225">
        <v>37499894</v>
      </c>
      <c r="I86" s="225">
        <v>185744384</v>
      </c>
      <c r="J86" s="226">
        <v>201872624</v>
      </c>
      <c r="K86" s="226">
        <v>402827</v>
      </c>
      <c r="L86" s="214">
        <v>2813028</v>
      </c>
      <c r="M86" s="226">
        <v>205088479</v>
      </c>
    </row>
    <row r="87" spans="2:13">
      <c r="B87" s="226" t="s">
        <v>339</v>
      </c>
      <c r="C87" s="528">
        <v>13873735</v>
      </c>
      <c r="D87" s="528">
        <v>2577950</v>
      </c>
      <c r="E87" s="528"/>
      <c r="F87" s="228">
        <v>16451685</v>
      </c>
      <c r="G87" s="528">
        <v>148326789</v>
      </c>
      <c r="H87" s="528">
        <v>40280313</v>
      </c>
      <c r="I87" s="528">
        <v>188607102</v>
      </c>
      <c r="J87" s="226">
        <v>205058787</v>
      </c>
      <c r="K87" s="226">
        <v>418823</v>
      </c>
      <c r="L87" s="214">
        <v>2992062</v>
      </c>
      <c r="M87" s="226">
        <v>208469672</v>
      </c>
    </row>
    <row r="88" spans="2:13">
      <c r="B88" s="226" t="s">
        <v>466</v>
      </c>
      <c r="C88" s="528">
        <v>13965778</v>
      </c>
      <c r="D88" s="528">
        <v>2787346</v>
      </c>
      <c r="E88" s="528"/>
      <c r="F88" s="228">
        <v>16753124</v>
      </c>
      <c r="G88" s="528">
        <v>142641141</v>
      </c>
      <c r="H88" s="528">
        <v>50569557</v>
      </c>
      <c r="I88" s="528">
        <v>193210698</v>
      </c>
      <c r="J88" s="226">
        <v>209963822</v>
      </c>
      <c r="K88" s="226">
        <v>360456</v>
      </c>
      <c r="L88" s="214">
        <v>3243777</v>
      </c>
      <c r="M88" s="226">
        <v>213568055</v>
      </c>
    </row>
    <row r="89" spans="2:13">
      <c r="B89" s="226" t="s">
        <v>331</v>
      </c>
      <c r="C89" s="528">
        <v>15874460</v>
      </c>
      <c r="D89" s="528">
        <v>2847994</v>
      </c>
      <c r="E89" s="528"/>
      <c r="F89" s="228">
        <v>18722454</v>
      </c>
      <c r="G89" s="528">
        <v>142223258</v>
      </c>
      <c r="H89" s="528">
        <v>50372858</v>
      </c>
      <c r="I89" s="528">
        <v>192596116</v>
      </c>
      <c r="J89" s="226">
        <v>211318570</v>
      </c>
      <c r="K89" s="226">
        <v>355487</v>
      </c>
      <c r="L89" s="214">
        <v>3343661</v>
      </c>
      <c r="M89" s="226">
        <v>215017718</v>
      </c>
    </row>
    <row r="90" spans="2:13">
      <c r="B90" s="232" t="s">
        <v>427</v>
      </c>
      <c r="C90" s="230">
        <v>19253230</v>
      </c>
      <c r="D90" s="230">
        <v>3195796</v>
      </c>
      <c r="E90" s="230"/>
      <c r="F90" s="231">
        <v>22449026</v>
      </c>
      <c r="G90" s="229">
        <v>126509960</v>
      </c>
      <c r="H90" s="230">
        <v>70299122</v>
      </c>
      <c r="I90" s="231">
        <v>196809082</v>
      </c>
      <c r="J90" s="232">
        <v>219258108</v>
      </c>
      <c r="K90" s="233">
        <v>382691</v>
      </c>
      <c r="L90" s="232">
        <v>3468877</v>
      </c>
      <c r="M90" s="232">
        <v>223109676</v>
      </c>
    </row>
    <row r="91" spans="2:13">
      <c r="B91" s="244"/>
      <c r="C91" s="244"/>
      <c r="D91" s="244"/>
      <c r="E91" s="244"/>
      <c r="F91" s="244"/>
      <c r="G91" s="244"/>
      <c r="H91" s="244"/>
      <c r="I91" s="244"/>
      <c r="J91" s="244"/>
      <c r="K91" s="244"/>
      <c r="L91" s="244"/>
      <c r="M91" s="205"/>
    </row>
    <row r="92" spans="2:13">
      <c r="B92" s="198" t="s">
        <v>218</v>
      </c>
      <c r="C92" s="244"/>
      <c r="D92" s="244"/>
      <c r="E92" s="244"/>
      <c r="F92" s="244"/>
      <c r="G92" s="244"/>
      <c r="H92" s="244"/>
      <c r="I92" s="244"/>
      <c r="J92" s="244"/>
      <c r="K92" s="244"/>
      <c r="L92" s="244"/>
      <c r="M92" s="205"/>
    </row>
    <row r="93" spans="2:13">
      <c r="B93" s="198" t="s">
        <v>219</v>
      </c>
      <c r="C93" s="244"/>
      <c r="D93" s="244"/>
      <c r="E93" s="244"/>
      <c r="F93" s="244"/>
      <c r="G93" s="244"/>
      <c r="H93" s="244"/>
      <c r="I93" s="244"/>
      <c r="J93" s="244"/>
      <c r="K93" s="244"/>
      <c r="L93" s="244"/>
      <c r="M93" s="205"/>
    </row>
    <row r="94" spans="2:13">
      <c r="B94" s="245" t="s">
        <v>220</v>
      </c>
      <c r="C94" s="244"/>
      <c r="D94" s="244"/>
      <c r="E94" s="244"/>
      <c r="F94" s="244"/>
      <c r="G94" s="244"/>
      <c r="H94" s="244"/>
      <c r="I94" s="244"/>
      <c r="J94" s="244"/>
      <c r="K94" s="244"/>
      <c r="L94" s="244"/>
      <c r="M94" s="205"/>
    </row>
    <row r="95" spans="2:13">
      <c r="B95" s="245" t="s">
        <v>221</v>
      </c>
      <c r="C95" s="244"/>
      <c r="D95" s="244"/>
      <c r="E95" s="244"/>
      <c r="F95" s="244"/>
      <c r="G95" s="244"/>
      <c r="H95" s="244"/>
      <c r="I95" s="244"/>
      <c r="J95" s="244"/>
      <c r="K95" s="244"/>
      <c r="L95" s="244"/>
      <c r="M95" s="205"/>
    </row>
    <row r="96" spans="2:13" ht="28.5" customHeight="1">
      <c r="B96" s="666" t="s">
        <v>222</v>
      </c>
      <c r="C96" s="666"/>
      <c r="D96" s="666"/>
      <c r="E96" s="666"/>
      <c r="F96" s="666"/>
      <c r="G96" s="666"/>
      <c r="H96" s="666"/>
      <c r="I96" s="666"/>
      <c r="J96" s="666"/>
      <c r="K96" s="666"/>
      <c r="L96" s="666"/>
      <c r="M96" s="205"/>
    </row>
    <row r="97" spans="2:13">
      <c r="B97" s="185" t="s">
        <v>296</v>
      </c>
      <c r="C97" s="244"/>
      <c r="D97" s="244"/>
      <c r="E97" s="244"/>
      <c r="F97" s="244"/>
      <c r="G97" s="244"/>
      <c r="H97" s="244"/>
      <c r="I97" s="244"/>
      <c r="J97" s="244"/>
      <c r="K97" s="244"/>
      <c r="L97" s="244"/>
      <c r="M97" s="205"/>
    </row>
    <row r="98" spans="2:13">
      <c r="B98" s="205"/>
      <c r="C98" s="205"/>
      <c r="D98" s="205"/>
      <c r="E98" s="205"/>
      <c r="F98" s="205"/>
      <c r="G98" s="205"/>
      <c r="H98" s="205"/>
      <c r="I98" s="205"/>
      <c r="J98" s="205"/>
      <c r="K98" s="205"/>
      <c r="L98" s="205"/>
      <c r="M98" s="205"/>
    </row>
    <row r="99" spans="2:13" ht="15">
      <c r="B99" s="205" t="s">
        <v>340</v>
      </c>
      <c r="C99" s="246"/>
      <c r="D99" s="246"/>
      <c r="E99" s="246"/>
      <c r="F99" s="246"/>
      <c r="G99" s="246"/>
      <c r="H99" s="246"/>
      <c r="I99" s="246"/>
      <c r="J99" s="246"/>
      <c r="K99" s="246"/>
      <c r="L99" s="205"/>
      <c r="M99" s="205"/>
    </row>
    <row r="100" spans="2:13" ht="15">
      <c r="B100" s="247"/>
      <c r="C100" s="248"/>
      <c r="D100" s="248"/>
      <c r="E100" s="248"/>
      <c r="F100" s="248"/>
      <c r="G100" s="248"/>
      <c r="H100" s="248"/>
      <c r="I100" s="248"/>
      <c r="J100" s="248"/>
      <c r="K100" s="248"/>
    </row>
  </sheetData>
  <mergeCells count="7">
    <mergeCell ref="M82:M83"/>
    <mergeCell ref="B96:L96"/>
    <mergeCell ref="K53:K54"/>
    <mergeCell ref="B82:B83"/>
    <mergeCell ref="J82:J83"/>
    <mergeCell ref="K82:K83"/>
    <mergeCell ref="L82:L83"/>
  </mergeCells>
  <pageMargins left="0.70866141732283472" right="0.70866141732283472" top="0.55118110236220474" bottom="0.36789215686274512" header="0.31496062992125984" footer="0.31496062992125984"/>
  <pageSetup paperSize="9" scale="79" firstPageNumber="28" fitToHeight="0" orientation="landscape" useFirstPageNumber="1" horizontalDpi="1200" verticalDpi="2400" r:id="rId1"/>
  <headerFooter differentFirst="1">
    <oddHeader>&amp;CPBS Expenditure and Prescriptions 2022-23</oddHeader>
    <oddFooter>&amp;CPage 35</oddFooter>
    <firstFooter>&amp;CPage 34</firstFooter>
  </headerFooter>
  <rowBreaks count="1" manualBreakCount="1">
    <brk id="51" max="16383" man="1"/>
  </rowBreaks>
  <colBreaks count="1" manualBreakCount="1">
    <brk id="1"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pageSetUpPr fitToPage="1"/>
  </sheetPr>
  <dimension ref="B1:P213"/>
  <sheetViews>
    <sheetView showGridLines="0" zoomScaleNormal="100" zoomScalePageLayoutView="50" workbookViewId="0">
      <selection activeCell="H13" sqref="H13"/>
    </sheetView>
  </sheetViews>
  <sheetFormatPr defaultColWidth="9.140625" defaultRowHeight="12.75"/>
  <cols>
    <col min="1" max="1" width="1.140625" style="164" customWidth="1"/>
    <col min="2" max="2" width="16.85546875" style="164" customWidth="1"/>
    <col min="3" max="3" width="16.28515625" style="164" customWidth="1"/>
    <col min="4" max="4" width="16.7109375" style="164" bestFit="1" customWidth="1"/>
    <col min="5" max="5" width="14.85546875" style="164" bestFit="1" customWidth="1"/>
    <col min="6" max="6" width="17.5703125" style="164" customWidth="1"/>
    <col min="7" max="7" width="17" style="164" customWidth="1"/>
    <col min="8" max="8" width="17.28515625" style="164" customWidth="1"/>
    <col min="9" max="9" width="27.42578125" style="164" customWidth="1"/>
    <col min="10" max="10" width="21.7109375" style="164" bestFit="1" customWidth="1"/>
    <col min="11" max="11" width="16.42578125" style="164" customWidth="1"/>
    <col min="12" max="12" width="17" style="164" bestFit="1" customWidth="1"/>
    <col min="13" max="13" width="19.7109375" style="164" customWidth="1"/>
    <col min="14" max="14" width="14.7109375" style="164" customWidth="1"/>
    <col min="15" max="15" width="10.42578125" style="164" bestFit="1" customWidth="1"/>
    <col min="16" max="16" width="12.28515625" style="164" bestFit="1" customWidth="1"/>
    <col min="17" max="16384" width="9.140625" style="164"/>
  </cols>
  <sheetData>
    <row r="1" spans="2:14">
      <c r="B1" s="184" t="s">
        <v>445</v>
      </c>
      <c r="C1" s="185"/>
      <c r="D1" s="185"/>
      <c r="E1" s="185"/>
      <c r="F1" s="185"/>
      <c r="G1" s="185"/>
      <c r="H1" s="185"/>
      <c r="I1" s="185"/>
      <c r="J1" s="185"/>
      <c r="K1" s="185"/>
      <c r="L1" s="185"/>
      <c r="M1" s="185"/>
      <c r="N1" s="185"/>
    </row>
    <row r="2" spans="2:14">
      <c r="B2" s="249" t="s">
        <v>223</v>
      </c>
      <c r="C2" s="250"/>
      <c r="D2" s="250"/>
      <c r="E2" s="250"/>
      <c r="F2" s="250"/>
      <c r="G2" s="250"/>
      <c r="H2" s="251" t="s">
        <v>224</v>
      </c>
      <c r="I2" s="251" t="s">
        <v>225</v>
      </c>
      <c r="J2" s="252" t="s">
        <v>226</v>
      </c>
      <c r="K2" s="201"/>
      <c r="L2" s="201"/>
      <c r="M2" s="251" t="s">
        <v>227</v>
      </c>
      <c r="N2" s="253" t="s">
        <v>228</v>
      </c>
    </row>
    <row r="3" spans="2:14">
      <c r="B3" s="418" t="s">
        <v>229</v>
      </c>
      <c r="C3" s="419" t="s">
        <v>230</v>
      </c>
      <c r="D3" s="419" t="s">
        <v>193</v>
      </c>
      <c r="E3" s="419" t="s">
        <v>231</v>
      </c>
      <c r="F3" s="419" t="s">
        <v>232</v>
      </c>
      <c r="G3" s="419" t="s">
        <v>233</v>
      </c>
      <c r="H3" s="419" t="s">
        <v>234</v>
      </c>
      <c r="I3" s="419" t="s">
        <v>235</v>
      </c>
      <c r="J3" s="419" t="s">
        <v>230</v>
      </c>
      <c r="K3" s="419" t="s">
        <v>236</v>
      </c>
      <c r="L3" s="419" t="s">
        <v>57</v>
      </c>
      <c r="M3" s="419" t="s">
        <v>190</v>
      </c>
      <c r="N3" s="420" t="s">
        <v>237</v>
      </c>
    </row>
    <row r="4" spans="2:14">
      <c r="B4" s="190" t="s">
        <v>369</v>
      </c>
      <c r="C4" s="191">
        <v>132536</v>
      </c>
      <c r="D4" s="192"/>
      <c r="E4" s="192"/>
      <c r="F4" s="192"/>
      <c r="G4" s="191">
        <v>132536</v>
      </c>
      <c r="H4" s="191">
        <v>165538</v>
      </c>
      <c r="I4" s="191">
        <v>298074</v>
      </c>
      <c r="J4" s="192"/>
      <c r="K4" s="192"/>
      <c r="L4" s="191">
        <v>0</v>
      </c>
      <c r="M4" s="191">
        <v>132536</v>
      </c>
      <c r="N4" s="193">
        <v>298074</v>
      </c>
    </row>
    <row r="5" spans="2:14">
      <c r="B5" s="190" t="s">
        <v>370</v>
      </c>
      <c r="C5" s="191">
        <v>346682</v>
      </c>
      <c r="D5" s="192"/>
      <c r="E5" s="192"/>
      <c r="F5" s="192"/>
      <c r="G5" s="191">
        <v>346682</v>
      </c>
      <c r="H5" s="191">
        <v>262696</v>
      </c>
      <c r="I5" s="191">
        <v>609378</v>
      </c>
      <c r="J5" s="192"/>
      <c r="K5" s="192"/>
      <c r="L5" s="191">
        <v>0</v>
      </c>
      <c r="M5" s="191">
        <v>346682</v>
      </c>
      <c r="N5" s="193">
        <v>609378</v>
      </c>
    </row>
    <row r="6" spans="2:14">
      <c r="B6" s="190" t="s">
        <v>371</v>
      </c>
      <c r="C6" s="191">
        <v>5453558</v>
      </c>
      <c r="D6" s="192"/>
      <c r="E6" s="192"/>
      <c r="F6" s="192"/>
      <c r="G6" s="191">
        <v>5453558</v>
      </c>
      <c r="H6" s="191">
        <v>406768</v>
      </c>
      <c r="I6" s="191">
        <v>5860326</v>
      </c>
      <c r="J6" s="192"/>
      <c r="K6" s="192"/>
      <c r="L6" s="191">
        <v>0</v>
      </c>
      <c r="M6" s="191">
        <v>5453558</v>
      </c>
      <c r="N6" s="193">
        <v>5860326</v>
      </c>
    </row>
    <row r="7" spans="2:14">
      <c r="B7" s="190" t="s">
        <v>372</v>
      </c>
      <c r="C7" s="191">
        <v>13424294</v>
      </c>
      <c r="D7" s="192"/>
      <c r="E7" s="191">
        <v>715264</v>
      </c>
      <c r="F7" s="192"/>
      <c r="G7" s="191">
        <v>14139558</v>
      </c>
      <c r="H7" s="191">
        <v>1230536</v>
      </c>
      <c r="I7" s="191">
        <v>15370094</v>
      </c>
      <c r="J7" s="192"/>
      <c r="K7" s="192"/>
      <c r="L7" s="191">
        <v>0</v>
      </c>
      <c r="M7" s="191">
        <v>14139558</v>
      </c>
      <c r="N7" s="193">
        <v>15370094</v>
      </c>
    </row>
    <row r="8" spans="2:14">
      <c r="B8" s="190" t="s">
        <v>373</v>
      </c>
      <c r="C8" s="191">
        <v>12399568</v>
      </c>
      <c r="D8" s="192"/>
      <c r="E8" s="191">
        <v>1457316</v>
      </c>
      <c r="F8" s="192"/>
      <c r="G8" s="191">
        <v>13856884</v>
      </c>
      <c r="H8" s="191">
        <v>573734</v>
      </c>
      <c r="I8" s="191">
        <v>14430618</v>
      </c>
      <c r="J8" s="192"/>
      <c r="K8" s="192"/>
      <c r="L8" s="191">
        <v>0</v>
      </c>
      <c r="M8" s="191">
        <v>13856884</v>
      </c>
      <c r="N8" s="193">
        <v>14430618</v>
      </c>
    </row>
    <row r="9" spans="2:14">
      <c r="B9" s="190" t="s">
        <v>374</v>
      </c>
      <c r="C9" s="191">
        <v>14320372</v>
      </c>
      <c r="D9" s="192"/>
      <c r="E9" s="191">
        <v>2021560</v>
      </c>
      <c r="F9" s="192"/>
      <c r="G9" s="191">
        <v>16341932</v>
      </c>
      <c r="H9" s="191">
        <v>2116894</v>
      </c>
      <c r="I9" s="191">
        <v>18458826</v>
      </c>
      <c r="J9" s="192"/>
      <c r="K9" s="192"/>
      <c r="L9" s="191">
        <v>0</v>
      </c>
      <c r="M9" s="191">
        <v>16341932</v>
      </c>
      <c r="N9" s="193">
        <v>18458826</v>
      </c>
    </row>
    <row r="10" spans="2:14">
      <c r="B10" s="190" t="s">
        <v>375</v>
      </c>
      <c r="C10" s="191">
        <v>16303940</v>
      </c>
      <c r="D10" s="192"/>
      <c r="E10" s="191">
        <v>2589672</v>
      </c>
      <c r="F10" s="192"/>
      <c r="G10" s="191">
        <v>18893612</v>
      </c>
      <c r="H10" s="191">
        <v>2585322</v>
      </c>
      <c r="I10" s="191">
        <v>21478934</v>
      </c>
      <c r="J10" s="192"/>
      <c r="K10" s="192"/>
      <c r="L10" s="191">
        <v>0</v>
      </c>
      <c r="M10" s="191">
        <v>18893612</v>
      </c>
      <c r="N10" s="193">
        <v>21478934</v>
      </c>
    </row>
    <row r="11" spans="2:14">
      <c r="B11" s="190" t="s">
        <v>376</v>
      </c>
      <c r="C11" s="191">
        <v>18061092</v>
      </c>
      <c r="D11" s="192"/>
      <c r="E11" s="191">
        <v>3015920</v>
      </c>
      <c r="F11" s="192"/>
      <c r="G11" s="191">
        <v>21077012</v>
      </c>
      <c r="H11" s="191">
        <v>2697858</v>
      </c>
      <c r="I11" s="191">
        <v>23774870</v>
      </c>
      <c r="J11" s="192"/>
      <c r="K11" s="192"/>
      <c r="L11" s="191">
        <v>0</v>
      </c>
      <c r="M11" s="191">
        <v>21077012</v>
      </c>
      <c r="N11" s="193">
        <v>23774870</v>
      </c>
    </row>
    <row r="12" spans="2:14">
      <c r="B12" s="190" t="s">
        <v>377</v>
      </c>
      <c r="C12" s="191">
        <v>17171670</v>
      </c>
      <c r="D12" s="192"/>
      <c r="E12" s="191">
        <v>3586200</v>
      </c>
      <c r="F12" s="192"/>
      <c r="G12" s="191">
        <v>20757870</v>
      </c>
      <c r="H12" s="191">
        <v>2675776</v>
      </c>
      <c r="I12" s="191">
        <v>23433646</v>
      </c>
      <c r="J12" s="192"/>
      <c r="K12" s="192"/>
      <c r="L12" s="191">
        <v>0</v>
      </c>
      <c r="M12" s="191">
        <v>20757870</v>
      </c>
      <c r="N12" s="193">
        <v>23433646</v>
      </c>
    </row>
    <row r="13" spans="2:14">
      <c r="B13" s="190" t="s">
        <v>378</v>
      </c>
      <c r="C13" s="191">
        <v>22826484</v>
      </c>
      <c r="D13" s="192"/>
      <c r="E13" s="191">
        <v>4246490</v>
      </c>
      <c r="F13" s="192"/>
      <c r="G13" s="191">
        <v>27072974</v>
      </c>
      <c r="H13" s="191">
        <v>2995004</v>
      </c>
      <c r="I13" s="191">
        <v>30067978</v>
      </c>
      <c r="J13" s="192"/>
      <c r="K13" s="192"/>
      <c r="L13" s="191">
        <v>0</v>
      </c>
      <c r="M13" s="191">
        <v>27072974</v>
      </c>
      <c r="N13" s="193">
        <v>30067978</v>
      </c>
    </row>
    <row r="14" spans="2:14">
      <c r="B14" s="190" t="s">
        <v>379</v>
      </c>
      <c r="C14" s="191">
        <v>33112570</v>
      </c>
      <c r="D14" s="192"/>
      <c r="E14" s="191">
        <v>5034746</v>
      </c>
      <c r="F14" s="192"/>
      <c r="G14" s="191">
        <v>38147316</v>
      </c>
      <c r="H14" s="191">
        <v>3798278</v>
      </c>
      <c r="I14" s="191">
        <v>41945594</v>
      </c>
      <c r="J14" s="192"/>
      <c r="K14" s="192"/>
      <c r="L14" s="191">
        <v>0</v>
      </c>
      <c r="M14" s="191">
        <v>38147316</v>
      </c>
      <c r="N14" s="193">
        <v>41945594</v>
      </c>
    </row>
    <row r="15" spans="2:14">
      <c r="B15" s="190" t="s">
        <v>380</v>
      </c>
      <c r="C15" s="191">
        <v>36714806</v>
      </c>
      <c r="D15" s="192"/>
      <c r="E15" s="191">
        <v>7148446</v>
      </c>
      <c r="F15" s="192"/>
      <c r="G15" s="191">
        <v>43863252</v>
      </c>
      <c r="H15" s="191">
        <v>4808090</v>
      </c>
      <c r="I15" s="191">
        <v>48671342</v>
      </c>
      <c r="J15" s="191">
        <v>1890756</v>
      </c>
      <c r="K15" s="192"/>
      <c r="L15" s="191">
        <v>1890756</v>
      </c>
      <c r="M15" s="191">
        <v>45754008</v>
      </c>
      <c r="N15" s="193">
        <v>50562098</v>
      </c>
    </row>
    <row r="16" spans="2:14">
      <c r="B16" s="190" t="s">
        <v>381</v>
      </c>
      <c r="C16" s="191">
        <v>34282496</v>
      </c>
      <c r="D16" s="192"/>
      <c r="E16" s="191">
        <v>14676698</v>
      </c>
      <c r="F16" s="192"/>
      <c r="G16" s="191">
        <v>48959194</v>
      </c>
      <c r="H16" s="191">
        <v>6803248</v>
      </c>
      <c r="I16" s="191">
        <v>55762442</v>
      </c>
      <c r="J16" s="191">
        <v>10324740</v>
      </c>
      <c r="K16" s="192"/>
      <c r="L16" s="191">
        <v>10324740</v>
      </c>
      <c r="M16" s="191">
        <v>59283934</v>
      </c>
      <c r="N16" s="193">
        <v>66087182</v>
      </c>
    </row>
    <row r="17" spans="2:14">
      <c r="B17" s="190" t="s">
        <v>382</v>
      </c>
      <c r="C17" s="191">
        <v>44632488</v>
      </c>
      <c r="D17" s="192"/>
      <c r="E17" s="191">
        <v>18194996</v>
      </c>
      <c r="F17" s="192"/>
      <c r="G17" s="191">
        <v>62827484</v>
      </c>
      <c r="H17" s="191">
        <v>7552282</v>
      </c>
      <c r="I17" s="191">
        <v>70379766</v>
      </c>
      <c r="J17" s="191">
        <v>13007776</v>
      </c>
      <c r="K17" s="192"/>
      <c r="L17" s="191">
        <v>13007776</v>
      </c>
      <c r="M17" s="191">
        <v>75835260</v>
      </c>
      <c r="N17" s="193">
        <v>83387542</v>
      </c>
    </row>
    <row r="18" spans="2:14">
      <c r="B18" s="190" t="s">
        <v>383</v>
      </c>
      <c r="C18" s="191">
        <v>47093026</v>
      </c>
      <c r="D18" s="192"/>
      <c r="E18" s="191">
        <v>19830750</v>
      </c>
      <c r="F18" s="192"/>
      <c r="G18" s="191">
        <v>66923776</v>
      </c>
      <c r="H18" s="191">
        <v>9986382</v>
      </c>
      <c r="I18" s="191">
        <v>76910158</v>
      </c>
      <c r="J18" s="191">
        <v>14742448</v>
      </c>
      <c r="K18" s="192"/>
      <c r="L18" s="191">
        <v>14742448</v>
      </c>
      <c r="M18" s="191">
        <v>81666224</v>
      </c>
      <c r="N18" s="193">
        <v>91652606</v>
      </c>
    </row>
    <row r="19" spans="2:14">
      <c r="B19" s="190" t="s">
        <v>384</v>
      </c>
      <c r="C19" s="191">
        <v>46460998</v>
      </c>
      <c r="D19" s="192"/>
      <c r="E19" s="191">
        <v>20601714</v>
      </c>
      <c r="F19" s="192"/>
      <c r="G19" s="191">
        <v>67062712</v>
      </c>
      <c r="H19" s="191">
        <v>11775958</v>
      </c>
      <c r="I19" s="191">
        <v>78838670</v>
      </c>
      <c r="J19" s="191">
        <v>15573804</v>
      </c>
      <c r="K19" s="192"/>
      <c r="L19" s="191">
        <v>15573804</v>
      </c>
      <c r="M19" s="191">
        <v>82636516</v>
      </c>
      <c r="N19" s="193">
        <v>94412474</v>
      </c>
    </row>
    <row r="20" spans="2:14">
      <c r="B20" s="190" t="s">
        <v>385</v>
      </c>
      <c r="C20" s="191">
        <v>48929748</v>
      </c>
      <c r="D20" s="192"/>
      <c r="E20" s="191">
        <v>21564420</v>
      </c>
      <c r="F20" s="192"/>
      <c r="G20" s="191">
        <v>70494168</v>
      </c>
      <c r="H20" s="191">
        <v>11708442</v>
      </c>
      <c r="I20" s="191">
        <v>82202610</v>
      </c>
      <c r="J20" s="191">
        <v>16841354</v>
      </c>
      <c r="K20" s="192"/>
      <c r="L20" s="191">
        <v>16841354</v>
      </c>
      <c r="M20" s="191">
        <v>87335522</v>
      </c>
      <c r="N20" s="193">
        <v>99043964</v>
      </c>
    </row>
    <row r="21" spans="2:14">
      <c r="B21" s="190" t="s">
        <v>386</v>
      </c>
      <c r="C21" s="191">
        <v>53078046</v>
      </c>
      <c r="D21" s="192"/>
      <c r="E21" s="191">
        <v>24071127</v>
      </c>
      <c r="F21" s="192"/>
      <c r="G21" s="191">
        <v>77149173</v>
      </c>
      <c r="H21" s="191">
        <v>14634501</v>
      </c>
      <c r="I21" s="191">
        <v>91783674</v>
      </c>
      <c r="J21" s="191">
        <v>17481228</v>
      </c>
      <c r="K21" s="192"/>
      <c r="L21" s="191">
        <v>17481228</v>
      </c>
      <c r="M21" s="191">
        <v>94630401</v>
      </c>
      <c r="N21" s="193">
        <v>109264902</v>
      </c>
    </row>
    <row r="22" spans="2:14">
      <c r="B22" s="190" t="s">
        <v>387</v>
      </c>
      <c r="C22" s="191">
        <v>56655939</v>
      </c>
      <c r="D22" s="192"/>
      <c r="E22" s="191">
        <v>29280268</v>
      </c>
      <c r="F22" s="192"/>
      <c r="G22" s="191">
        <v>85936207</v>
      </c>
      <c r="H22" s="191">
        <v>15344592</v>
      </c>
      <c r="I22" s="191">
        <v>101280799</v>
      </c>
      <c r="J22" s="191">
        <v>18347036</v>
      </c>
      <c r="K22" s="192"/>
      <c r="L22" s="191">
        <v>18347036</v>
      </c>
      <c r="M22" s="191">
        <v>104283243</v>
      </c>
      <c r="N22" s="193">
        <v>119627835</v>
      </c>
    </row>
    <row r="23" spans="2:14">
      <c r="B23" s="190" t="s">
        <v>388</v>
      </c>
      <c r="C23" s="191">
        <v>56800249</v>
      </c>
      <c r="D23" s="192"/>
      <c r="E23" s="191">
        <v>32115335</v>
      </c>
      <c r="F23" s="192"/>
      <c r="G23" s="191">
        <v>88915584</v>
      </c>
      <c r="H23" s="191">
        <v>16218859</v>
      </c>
      <c r="I23" s="191">
        <v>105134443</v>
      </c>
      <c r="J23" s="191">
        <v>18504345</v>
      </c>
      <c r="K23" s="192"/>
      <c r="L23" s="191">
        <v>18504345</v>
      </c>
      <c r="M23" s="191">
        <v>107419929</v>
      </c>
      <c r="N23" s="193">
        <v>123638788</v>
      </c>
    </row>
    <row r="24" spans="2:14">
      <c r="B24" s="190" t="s">
        <v>389</v>
      </c>
      <c r="C24" s="191">
        <v>64024983</v>
      </c>
      <c r="D24" s="192"/>
      <c r="E24" s="191">
        <v>36609257</v>
      </c>
      <c r="F24" s="192"/>
      <c r="G24" s="191">
        <v>100634240</v>
      </c>
      <c r="H24" s="191">
        <v>17739118</v>
      </c>
      <c r="I24" s="191">
        <v>118373358</v>
      </c>
      <c r="J24" s="191">
        <v>20129402</v>
      </c>
      <c r="K24" s="192"/>
      <c r="L24" s="191">
        <v>20129402</v>
      </c>
      <c r="M24" s="191">
        <v>120763642</v>
      </c>
      <c r="N24" s="193">
        <v>138502760</v>
      </c>
    </row>
    <row r="25" spans="2:14">
      <c r="B25" s="190" t="s">
        <v>390</v>
      </c>
      <c r="C25" s="191">
        <v>73227887</v>
      </c>
      <c r="D25" s="192"/>
      <c r="E25" s="191">
        <v>41068702</v>
      </c>
      <c r="F25" s="192"/>
      <c r="G25" s="191">
        <v>114296589</v>
      </c>
      <c r="H25" s="191">
        <v>22421727</v>
      </c>
      <c r="I25" s="191">
        <v>136718316</v>
      </c>
      <c r="J25" s="191">
        <v>21941691</v>
      </c>
      <c r="K25" s="192"/>
      <c r="L25" s="191">
        <v>21941691</v>
      </c>
      <c r="M25" s="191">
        <v>136238280</v>
      </c>
      <c r="N25" s="193">
        <v>158660007</v>
      </c>
    </row>
    <row r="26" spans="2:14">
      <c r="B26" s="190" t="s">
        <v>391</v>
      </c>
      <c r="C26" s="191">
        <v>88176385</v>
      </c>
      <c r="D26" s="192"/>
      <c r="E26" s="191">
        <v>45180856</v>
      </c>
      <c r="F26" s="192"/>
      <c r="G26" s="191">
        <v>133357241</v>
      </c>
      <c r="H26" s="191">
        <v>26917666</v>
      </c>
      <c r="I26" s="191">
        <v>160274907</v>
      </c>
      <c r="J26" s="191">
        <v>24384028</v>
      </c>
      <c r="K26" s="192"/>
      <c r="L26" s="191">
        <v>24384028</v>
      </c>
      <c r="M26" s="191">
        <v>157741269</v>
      </c>
      <c r="N26" s="193">
        <v>184658935</v>
      </c>
    </row>
    <row r="27" spans="2:14">
      <c r="B27" s="190" t="s">
        <v>392</v>
      </c>
      <c r="C27" s="191">
        <v>90061869</v>
      </c>
      <c r="D27" s="192"/>
      <c r="E27" s="191">
        <v>52005350</v>
      </c>
      <c r="F27" s="192"/>
      <c r="G27" s="191">
        <v>142067219</v>
      </c>
      <c r="H27" s="191">
        <v>31201229</v>
      </c>
      <c r="I27" s="191">
        <v>173268448</v>
      </c>
      <c r="J27" s="191">
        <v>35466642</v>
      </c>
      <c r="K27" s="192"/>
      <c r="L27" s="191">
        <v>35466642</v>
      </c>
      <c r="M27" s="191">
        <v>177533861</v>
      </c>
      <c r="N27" s="193">
        <v>208735090</v>
      </c>
    </row>
    <row r="28" spans="2:14">
      <c r="B28" s="190" t="s">
        <v>393</v>
      </c>
      <c r="C28" s="191">
        <v>87431438</v>
      </c>
      <c r="D28" s="192"/>
      <c r="E28" s="191">
        <v>58139459</v>
      </c>
      <c r="F28" s="192"/>
      <c r="G28" s="191">
        <v>145570897</v>
      </c>
      <c r="H28" s="191">
        <v>32061691</v>
      </c>
      <c r="I28" s="191">
        <v>177632588</v>
      </c>
      <c r="J28" s="191">
        <v>48640243</v>
      </c>
      <c r="K28" s="192"/>
      <c r="L28" s="191">
        <v>48640243</v>
      </c>
      <c r="M28" s="191">
        <v>194211140</v>
      </c>
      <c r="N28" s="193">
        <v>226272831</v>
      </c>
    </row>
    <row r="29" spans="2:14">
      <c r="B29" s="190" t="s">
        <v>394</v>
      </c>
      <c r="C29" s="191">
        <v>108066351</v>
      </c>
      <c r="D29" s="192"/>
      <c r="E29" s="191">
        <v>66802821</v>
      </c>
      <c r="F29" s="192"/>
      <c r="G29" s="191">
        <v>174869172</v>
      </c>
      <c r="H29" s="191">
        <v>43426672</v>
      </c>
      <c r="I29" s="191">
        <v>218295844</v>
      </c>
      <c r="J29" s="191">
        <v>59015335</v>
      </c>
      <c r="K29" s="192"/>
      <c r="L29" s="191">
        <v>59015335</v>
      </c>
      <c r="M29" s="191">
        <v>233884507</v>
      </c>
      <c r="N29" s="193">
        <v>277311179</v>
      </c>
    </row>
    <row r="30" spans="2:14">
      <c r="B30" s="190" t="s">
        <v>395</v>
      </c>
      <c r="C30" s="191">
        <v>131341320</v>
      </c>
      <c r="D30" s="192"/>
      <c r="E30" s="191">
        <v>80586986</v>
      </c>
      <c r="F30" s="192"/>
      <c r="G30" s="191">
        <v>211928306</v>
      </c>
      <c r="H30" s="191">
        <v>50368781</v>
      </c>
      <c r="I30" s="191">
        <v>262297087</v>
      </c>
      <c r="J30" s="191">
        <v>66827982</v>
      </c>
      <c r="K30" s="192"/>
      <c r="L30" s="191">
        <v>66827982</v>
      </c>
      <c r="M30" s="191">
        <v>278756288</v>
      </c>
      <c r="N30" s="193">
        <v>329125069</v>
      </c>
    </row>
    <row r="31" spans="2:14">
      <c r="B31" s="227" t="s">
        <v>396</v>
      </c>
      <c r="C31" s="255">
        <v>149033245</v>
      </c>
      <c r="D31" s="256"/>
      <c r="E31" s="255">
        <v>107317318</v>
      </c>
      <c r="F31" s="256"/>
      <c r="G31" s="255">
        <v>256350563</v>
      </c>
      <c r="H31" s="255">
        <v>27490706</v>
      </c>
      <c r="I31" s="255">
        <v>283841269</v>
      </c>
      <c r="J31" s="255">
        <v>95244660</v>
      </c>
      <c r="K31" s="256"/>
      <c r="L31" s="255">
        <v>95244660</v>
      </c>
      <c r="M31" s="255">
        <v>351595223</v>
      </c>
      <c r="N31" s="257">
        <v>379085929</v>
      </c>
    </row>
    <row r="32" spans="2:14">
      <c r="B32" s="227" t="s">
        <v>397</v>
      </c>
      <c r="C32" s="255">
        <v>111077507</v>
      </c>
      <c r="D32" s="256"/>
      <c r="E32" s="255">
        <v>115201775</v>
      </c>
      <c r="F32" s="256"/>
      <c r="G32" s="255">
        <v>226279282</v>
      </c>
      <c r="H32" s="255">
        <v>8623582</v>
      </c>
      <c r="I32" s="255">
        <v>234902864</v>
      </c>
      <c r="J32" s="255">
        <v>111676421</v>
      </c>
      <c r="K32" s="256"/>
      <c r="L32" s="255">
        <v>111676421</v>
      </c>
      <c r="M32" s="255">
        <v>337955703</v>
      </c>
      <c r="N32" s="257">
        <v>346579285</v>
      </c>
    </row>
    <row r="33" spans="2:16">
      <c r="B33" s="227" t="s">
        <v>398</v>
      </c>
      <c r="C33" s="255">
        <v>118303375</v>
      </c>
      <c r="D33" s="256"/>
      <c r="E33" s="255">
        <v>127911837</v>
      </c>
      <c r="F33" s="256"/>
      <c r="G33" s="255">
        <v>246215212</v>
      </c>
      <c r="H33" s="255">
        <v>9832410</v>
      </c>
      <c r="I33" s="255">
        <v>256047622</v>
      </c>
      <c r="J33" s="255">
        <v>115025169</v>
      </c>
      <c r="K33" s="256"/>
      <c r="L33" s="255">
        <v>115025169</v>
      </c>
      <c r="M33" s="255">
        <v>361240381</v>
      </c>
      <c r="N33" s="257">
        <v>371072791</v>
      </c>
    </row>
    <row r="34" spans="2:16">
      <c r="B34" s="227" t="s">
        <v>399</v>
      </c>
      <c r="C34" s="255">
        <v>110425438</v>
      </c>
      <c r="D34" s="256"/>
      <c r="E34" s="255">
        <v>151125681</v>
      </c>
      <c r="F34" s="256"/>
      <c r="G34" s="255">
        <v>261551119</v>
      </c>
      <c r="H34" s="255">
        <v>9767502</v>
      </c>
      <c r="I34" s="255">
        <v>271318621</v>
      </c>
      <c r="J34" s="255">
        <v>129540759</v>
      </c>
      <c r="K34" s="256"/>
      <c r="L34" s="255">
        <v>129540759</v>
      </c>
      <c r="M34" s="255">
        <v>391091878</v>
      </c>
      <c r="N34" s="257">
        <v>400859380</v>
      </c>
    </row>
    <row r="35" spans="2:16">
      <c r="B35" s="227" t="s">
        <v>400</v>
      </c>
      <c r="C35" s="255">
        <v>101185503</v>
      </c>
      <c r="D35" s="256"/>
      <c r="E35" s="255">
        <v>166361113</v>
      </c>
      <c r="F35" s="256"/>
      <c r="G35" s="255">
        <v>267546616</v>
      </c>
      <c r="H35" s="255">
        <v>7088452</v>
      </c>
      <c r="I35" s="255">
        <v>274635068</v>
      </c>
      <c r="J35" s="255">
        <v>123418168</v>
      </c>
      <c r="K35" s="256"/>
      <c r="L35" s="255">
        <v>123418168</v>
      </c>
      <c r="M35" s="255">
        <v>390964784</v>
      </c>
      <c r="N35" s="257">
        <v>398053236</v>
      </c>
    </row>
    <row r="36" spans="2:16">
      <c r="B36" s="227" t="s">
        <v>401</v>
      </c>
      <c r="C36" s="255">
        <v>107903558</v>
      </c>
      <c r="D36" s="256"/>
      <c r="E36" s="255">
        <v>191043798</v>
      </c>
      <c r="F36" s="256"/>
      <c r="G36" s="255">
        <v>298947356</v>
      </c>
      <c r="H36" s="255">
        <v>10267063</v>
      </c>
      <c r="I36" s="255">
        <v>309214419</v>
      </c>
      <c r="J36" s="255">
        <v>129923272</v>
      </c>
      <c r="K36" s="256"/>
      <c r="L36" s="255">
        <v>129923272</v>
      </c>
      <c r="M36" s="255">
        <v>428870628</v>
      </c>
      <c r="N36" s="257">
        <v>439137691</v>
      </c>
    </row>
    <row r="37" spans="2:16">
      <c r="B37" s="227" t="s">
        <v>402</v>
      </c>
      <c r="C37" s="255">
        <v>139547856</v>
      </c>
      <c r="D37" s="256"/>
      <c r="E37" s="255">
        <v>239894493</v>
      </c>
      <c r="F37" s="256"/>
      <c r="G37" s="255">
        <v>379442349</v>
      </c>
      <c r="H37" s="255">
        <v>11377241</v>
      </c>
      <c r="I37" s="255">
        <v>390819590</v>
      </c>
      <c r="J37" s="255">
        <v>157957635</v>
      </c>
      <c r="K37" s="256"/>
      <c r="L37" s="255">
        <v>157957635</v>
      </c>
      <c r="M37" s="255">
        <v>537399984</v>
      </c>
      <c r="N37" s="257">
        <v>548777225</v>
      </c>
    </row>
    <row r="38" spans="2:16">
      <c r="B38" s="227" t="s">
        <v>403</v>
      </c>
      <c r="C38" s="255">
        <v>131773044</v>
      </c>
      <c r="D38" s="255">
        <v>11100973</v>
      </c>
      <c r="E38" s="255">
        <v>272707495</v>
      </c>
      <c r="F38" s="256"/>
      <c r="G38" s="255">
        <v>415581512</v>
      </c>
      <c r="H38" s="255">
        <v>14685428</v>
      </c>
      <c r="I38" s="255">
        <v>430266940</v>
      </c>
      <c r="J38" s="255">
        <v>170617530</v>
      </c>
      <c r="K38" s="255">
        <v>5882844</v>
      </c>
      <c r="L38" s="255">
        <v>176500374</v>
      </c>
      <c r="M38" s="255">
        <v>592081886</v>
      </c>
      <c r="N38" s="257">
        <v>606767314</v>
      </c>
    </row>
    <row r="39" spans="2:16">
      <c r="B39" s="227" t="s">
        <v>404</v>
      </c>
      <c r="C39" s="255">
        <v>114638367</v>
      </c>
      <c r="D39" s="255">
        <v>39276732</v>
      </c>
      <c r="E39" s="255">
        <v>317819660</v>
      </c>
      <c r="F39" s="256"/>
      <c r="G39" s="255">
        <v>471734759</v>
      </c>
      <c r="H39" s="255">
        <v>17490165</v>
      </c>
      <c r="I39" s="255">
        <v>489224924</v>
      </c>
      <c r="J39" s="255">
        <v>166043447</v>
      </c>
      <c r="K39" s="255">
        <v>19975026</v>
      </c>
      <c r="L39" s="255">
        <v>186018473</v>
      </c>
      <c r="M39" s="255">
        <v>657753232</v>
      </c>
      <c r="N39" s="257">
        <v>675243397</v>
      </c>
    </row>
    <row r="40" spans="2:16">
      <c r="B40" s="227" t="s">
        <v>405</v>
      </c>
      <c r="C40" s="255">
        <v>142439672</v>
      </c>
      <c r="D40" s="255">
        <v>43266712</v>
      </c>
      <c r="E40" s="255">
        <v>356213948</v>
      </c>
      <c r="F40" s="256"/>
      <c r="G40" s="255">
        <v>541920332</v>
      </c>
      <c r="H40" s="255">
        <v>17877162</v>
      </c>
      <c r="I40" s="255">
        <v>559797494</v>
      </c>
      <c r="J40" s="255">
        <v>201142242</v>
      </c>
      <c r="K40" s="255">
        <v>20208116</v>
      </c>
      <c r="L40" s="255">
        <v>221350358</v>
      </c>
      <c r="M40" s="255">
        <v>763270690</v>
      </c>
      <c r="N40" s="257">
        <v>781147852</v>
      </c>
    </row>
    <row r="41" spans="2:16">
      <c r="B41" s="227" t="s">
        <v>406</v>
      </c>
      <c r="C41" s="255">
        <v>138365148</v>
      </c>
      <c r="D41" s="255">
        <v>50172930</v>
      </c>
      <c r="E41" s="255">
        <v>408026507</v>
      </c>
      <c r="F41" s="256"/>
      <c r="G41" s="255">
        <v>596564585</v>
      </c>
      <c r="H41" s="255">
        <v>19258116</v>
      </c>
      <c r="I41" s="255">
        <v>615822701</v>
      </c>
      <c r="J41" s="255">
        <v>222286396</v>
      </c>
      <c r="K41" s="255">
        <v>20715057</v>
      </c>
      <c r="L41" s="255">
        <v>243001453</v>
      </c>
      <c r="M41" s="255">
        <v>839566038</v>
      </c>
      <c r="N41" s="257">
        <v>858824154</v>
      </c>
    </row>
    <row r="42" spans="2:16">
      <c r="B42" s="227" t="s">
        <v>407</v>
      </c>
      <c r="C42" s="255">
        <v>140571611</v>
      </c>
      <c r="D42" s="255">
        <v>59738152</v>
      </c>
      <c r="E42" s="255">
        <v>514236037</v>
      </c>
      <c r="F42" s="255">
        <v>11.6</v>
      </c>
      <c r="G42" s="255">
        <v>714545800</v>
      </c>
      <c r="H42" s="255">
        <v>23457302</v>
      </c>
      <c r="I42" s="191">
        <v>738003102</v>
      </c>
      <c r="J42" s="255">
        <v>167130307</v>
      </c>
      <c r="K42" s="255">
        <v>22048299</v>
      </c>
      <c r="L42" s="255">
        <v>189178606</v>
      </c>
      <c r="M42" s="255">
        <v>903724406</v>
      </c>
      <c r="N42" s="257">
        <v>927181708</v>
      </c>
    </row>
    <row r="43" spans="2:16">
      <c r="B43" s="227" t="s">
        <v>408</v>
      </c>
      <c r="C43" s="255">
        <v>111740361</v>
      </c>
      <c r="D43" s="255">
        <v>51574897</v>
      </c>
      <c r="E43" s="255">
        <v>747536316</v>
      </c>
      <c r="F43" s="191">
        <v>159418168</v>
      </c>
      <c r="G43" s="191">
        <v>910851574</v>
      </c>
      <c r="H43" s="255">
        <v>35612019</v>
      </c>
      <c r="I43" s="191">
        <v>946463593</v>
      </c>
      <c r="J43" s="255">
        <v>117938301</v>
      </c>
      <c r="K43" s="255">
        <v>18839286</v>
      </c>
      <c r="L43" s="255">
        <v>136777587</v>
      </c>
      <c r="M43" s="255">
        <v>1047629161</v>
      </c>
      <c r="N43" s="257">
        <v>1083241180</v>
      </c>
    </row>
    <row r="44" spans="2:16">
      <c r="B44" s="227" t="s">
        <v>409</v>
      </c>
      <c r="C44" s="255">
        <v>132040607</v>
      </c>
      <c r="D44" s="255">
        <v>63272252</v>
      </c>
      <c r="E44" s="255">
        <v>795027196</v>
      </c>
      <c r="F44" s="191">
        <v>138531290</v>
      </c>
      <c r="G44" s="191">
        <v>990340055</v>
      </c>
      <c r="H44" s="255">
        <v>33194842</v>
      </c>
      <c r="I44" s="191">
        <v>1023534897</v>
      </c>
      <c r="J44" s="255">
        <v>147704171</v>
      </c>
      <c r="K44" s="255">
        <v>20603194</v>
      </c>
      <c r="L44" s="255">
        <v>168307365</v>
      </c>
      <c r="M44" s="255">
        <v>1158647420</v>
      </c>
      <c r="N44" s="257">
        <v>1191842262</v>
      </c>
      <c r="P44" s="258"/>
    </row>
    <row r="45" spans="2:16">
      <c r="B45" s="227" t="s">
        <v>410</v>
      </c>
      <c r="C45" s="255">
        <v>170039203</v>
      </c>
      <c r="D45" s="255">
        <v>74757555</v>
      </c>
      <c r="E45" s="255">
        <v>890753297</v>
      </c>
      <c r="F45" s="191">
        <v>150064548</v>
      </c>
      <c r="G45" s="191">
        <v>1135550055</v>
      </c>
      <c r="H45" s="255">
        <v>43852385</v>
      </c>
      <c r="I45" s="191">
        <v>1179402440</v>
      </c>
      <c r="J45" s="255">
        <v>162587554</v>
      </c>
      <c r="K45" s="255">
        <v>22174539</v>
      </c>
      <c r="L45" s="255">
        <v>184762093</v>
      </c>
      <c r="M45" s="255">
        <v>1320312148</v>
      </c>
      <c r="N45" s="257">
        <v>1364164533</v>
      </c>
    </row>
    <row r="46" spans="2:16">
      <c r="B46" s="259" t="s">
        <v>411</v>
      </c>
      <c r="C46" s="260">
        <v>157783001</v>
      </c>
      <c r="D46" s="260">
        <v>342720328</v>
      </c>
      <c r="E46" s="260">
        <v>428743821</v>
      </c>
      <c r="F46" s="195">
        <v>580709870</v>
      </c>
      <c r="G46" s="195">
        <v>1094463443</v>
      </c>
      <c r="H46" s="260">
        <v>64798247</v>
      </c>
      <c r="I46" s="195">
        <v>1159261690</v>
      </c>
      <c r="J46" s="260">
        <v>132120868</v>
      </c>
      <c r="K46" s="260">
        <v>91672986</v>
      </c>
      <c r="L46" s="260">
        <v>223793854</v>
      </c>
      <c r="M46" s="260">
        <v>1318257297</v>
      </c>
      <c r="N46" s="261">
        <v>1383055544</v>
      </c>
    </row>
    <row r="47" spans="2:16">
      <c r="B47" s="262" t="s">
        <v>238</v>
      </c>
      <c r="C47" s="263" t="s">
        <v>417</v>
      </c>
      <c r="D47" s="244"/>
      <c r="E47" s="244"/>
      <c r="F47" s="244"/>
      <c r="G47" s="244"/>
      <c r="H47" s="262" t="s">
        <v>199</v>
      </c>
      <c r="I47" s="264" t="s">
        <v>420</v>
      </c>
      <c r="J47" s="244"/>
      <c r="K47" s="244"/>
      <c r="L47" s="244"/>
      <c r="M47" s="244"/>
      <c r="N47" s="244"/>
    </row>
    <row r="48" spans="2:16">
      <c r="B48" s="244"/>
      <c r="C48" s="263" t="s">
        <v>239</v>
      </c>
      <c r="D48" s="244"/>
      <c r="E48" s="244"/>
      <c r="F48" s="244"/>
      <c r="G48" s="244"/>
      <c r="H48" s="244"/>
      <c r="I48" s="264" t="s">
        <v>421</v>
      </c>
      <c r="J48" s="244"/>
      <c r="K48" s="244"/>
      <c r="L48" s="244"/>
      <c r="M48" s="244"/>
      <c r="N48" s="244"/>
    </row>
    <row r="49" spans="2:14">
      <c r="B49" s="244"/>
      <c r="C49" s="264" t="s">
        <v>418</v>
      </c>
      <c r="D49" s="244"/>
      <c r="E49" s="244"/>
      <c r="F49" s="244"/>
      <c r="G49" s="244"/>
      <c r="H49" s="244"/>
      <c r="I49" s="264" t="s">
        <v>422</v>
      </c>
      <c r="J49" s="244"/>
      <c r="K49" s="244"/>
      <c r="L49" s="244"/>
      <c r="M49" s="244"/>
      <c r="N49" s="244"/>
    </row>
    <row r="50" spans="2:14">
      <c r="B50" s="244"/>
      <c r="C50" s="264" t="s">
        <v>419</v>
      </c>
      <c r="D50" s="244"/>
      <c r="E50" s="244"/>
      <c r="F50" s="244"/>
      <c r="G50" s="244"/>
      <c r="H50" s="244"/>
      <c r="I50" s="263" t="s">
        <v>423</v>
      </c>
      <c r="J50" s="244"/>
      <c r="K50" s="244"/>
      <c r="L50" s="244"/>
      <c r="M50" s="244"/>
      <c r="N50" s="244"/>
    </row>
    <row r="51" spans="2:14">
      <c r="B51" s="244"/>
      <c r="C51" s="264"/>
      <c r="D51" s="244"/>
      <c r="E51" s="244"/>
      <c r="F51" s="244"/>
      <c r="G51" s="244"/>
      <c r="H51" s="244"/>
      <c r="I51" s="263"/>
      <c r="J51" s="244"/>
      <c r="K51" s="244"/>
      <c r="L51" s="244"/>
      <c r="M51" s="244"/>
      <c r="N51" s="244"/>
    </row>
    <row r="52" spans="2:14">
      <c r="B52" s="244"/>
      <c r="C52" s="264"/>
      <c r="D52" s="244"/>
      <c r="E52" s="244"/>
      <c r="F52" s="244"/>
      <c r="G52" s="244"/>
      <c r="H52" s="244"/>
      <c r="I52" s="263"/>
      <c r="J52" s="244"/>
      <c r="K52" s="244"/>
      <c r="L52" s="244"/>
      <c r="M52" s="244"/>
      <c r="N52" s="244"/>
    </row>
    <row r="53" spans="2:14" s="205" customFormat="1">
      <c r="B53" s="265" t="s">
        <v>446</v>
      </c>
      <c r="C53" s="245"/>
      <c r="D53" s="244"/>
      <c r="E53" s="244"/>
      <c r="F53" s="244"/>
      <c r="G53" s="244"/>
      <c r="H53" s="244"/>
      <c r="I53" s="245"/>
      <c r="J53" s="244"/>
      <c r="K53" s="244"/>
      <c r="L53" s="244"/>
      <c r="M53" s="244"/>
      <c r="N53" s="244"/>
    </row>
    <row r="54" spans="2:14">
      <c r="B54" s="266" t="s">
        <v>223</v>
      </c>
      <c r="C54" s="250"/>
      <c r="D54" s="250"/>
      <c r="E54" s="250"/>
      <c r="F54" s="250"/>
      <c r="G54" s="250"/>
      <c r="H54" s="250"/>
      <c r="I54" s="250"/>
      <c r="J54" s="267"/>
      <c r="K54" s="250"/>
      <c r="L54" s="250"/>
      <c r="M54" s="268"/>
    </row>
    <row r="55" spans="2:14">
      <c r="B55" s="219"/>
      <c r="C55" s="269" t="s">
        <v>240</v>
      </c>
      <c r="D55" s="270" t="s">
        <v>241</v>
      </c>
      <c r="E55" s="270" t="s">
        <v>242</v>
      </c>
      <c r="F55" s="271" t="s">
        <v>243</v>
      </c>
      <c r="G55" s="270" t="s">
        <v>244</v>
      </c>
      <c r="H55" s="271" t="s">
        <v>245</v>
      </c>
      <c r="I55" s="271" t="s">
        <v>246</v>
      </c>
      <c r="J55" s="272" t="s">
        <v>57</v>
      </c>
      <c r="K55" s="271" t="s">
        <v>247</v>
      </c>
      <c r="L55" s="271" t="s">
        <v>57</v>
      </c>
      <c r="M55" s="273"/>
    </row>
    <row r="56" spans="2:14">
      <c r="B56" s="219"/>
      <c r="C56" s="185"/>
      <c r="D56" s="185"/>
      <c r="E56" s="185"/>
      <c r="F56" s="185"/>
      <c r="G56" s="185"/>
      <c r="H56" s="185"/>
      <c r="I56" s="185"/>
      <c r="J56" s="271" t="s">
        <v>248</v>
      </c>
      <c r="K56" s="271" t="s">
        <v>249</v>
      </c>
      <c r="L56" s="271" t="s">
        <v>250</v>
      </c>
      <c r="M56" s="274"/>
    </row>
    <row r="57" spans="2:14">
      <c r="B57" s="426" t="s">
        <v>352</v>
      </c>
      <c r="C57" s="425">
        <v>160765548</v>
      </c>
      <c r="D57" s="425">
        <v>36400482</v>
      </c>
      <c r="E57" s="425">
        <v>18911584</v>
      </c>
      <c r="F57" s="424">
        <v>216077614</v>
      </c>
      <c r="G57" s="425">
        <v>708413833</v>
      </c>
      <c r="H57" s="425">
        <v>195000082</v>
      </c>
      <c r="I57" s="425">
        <v>903413915</v>
      </c>
      <c r="J57" s="425">
        <v>1119491529</v>
      </c>
      <c r="K57" s="425">
        <v>100877826</v>
      </c>
      <c r="L57" s="425">
        <v>1220369355</v>
      </c>
      <c r="M57" s="427"/>
    </row>
    <row r="58" spans="2:14">
      <c r="B58" s="215" t="s">
        <v>353</v>
      </c>
      <c r="C58" s="192">
        <v>188270159.80000001</v>
      </c>
      <c r="D58" s="192">
        <v>65845465.630000003</v>
      </c>
      <c r="E58" s="192">
        <v>53077874.640000001</v>
      </c>
      <c r="F58" s="192">
        <v>307193500.06999999</v>
      </c>
      <c r="G58" s="192">
        <v>844972301</v>
      </c>
      <c r="H58" s="192">
        <v>251249539</v>
      </c>
      <c r="I58" s="191">
        <v>1096221840</v>
      </c>
      <c r="J58" s="191">
        <v>1403415340.0699999</v>
      </c>
      <c r="K58" s="192">
        <v>101552426</v>
      </c>
      <c r="L58" s="191">
        <v>1504967766.0699999</v>
      </c>
      <c r="M58" s="275"/>
    </row>
    <row r="59" spans="2:14">
      <c r="B59" s="215" t="s">
        <v>354</v>
      </c>
      <c r="C59" s="192">
        <v>224675364</v>
      </c>
      <c r="D59" s="192">
        <v>78832510</v>
      </c>
      <c r="E59" s="192">
        <v>63861452</v>
      </c>
      <c r="F59" s="192">
        <v>367369326</v>
      </c>
      <c r="G59" s="192">
        <v>1019651580</v>
      </c>
      <c r="H59" s="192">
        <v>297597894</v>
      </c>
      <c r="I59" s="191">
        <v>1317249474</v>
      </c>
      <c r="J59" s="191">
        <v>1684618800</v>
      </c>
      <c r="K59" s="192">
        <v>116696888</v>
      </c>
      <c r="L59" s="191">
        <v>1801315688</v>
      </c>
      <c r="M59" s="275"/>
    </row>
    <row r="60" spans="2:14">
      <c r="B60" s="215" t="s">
        <v>355</v>
      </c>
      <c r="C60" s="192">
        <v>290765883</v>
      </c>
      <c r="D60" s="192">
        <v>93406667.590000004</v>
      </c>
      <c r="E60" s="192">
        <v>38565.199999999997</v>
      </c>
      <c r="F60" s="192">
        <v>384211115.79000002</v>
      </c>
      <c r="G60" s="192">
        <v>1194999580</v>
      </c>
      <c r="H60" s="192">
        <v>302502892</v>
      </c>
      <c r="I60" s="191">
        <v>1497502472</v>
      </c>
      <c r="J60" s="191">
        <v>1881713587.79</v>
      </c>
      <c r="K60" s="192">
        <v>109621215</v>
      </c>
      <c r="L60" s="191">
        <v>1991334802.79</v>
      </c>
      <c r="M60" s="275"/>
    </row>
    <row r="61" spans="2:14">
      <c r="B61" s="215" t="s">
        <v>356</v>
      </c>
      <c r="C61" s="192">
        <v>343025066</v>
      </c>
      <c r="D61" s="192">
        <v>118655085</v>
      </c>
      <c r="E61" s="192">
        <v>785</v>
      </c>
      <c r="F61" s="192">
        <v>461680936</v>
      </c>
      <c r="G61" s="192">
        <v>1369432585</v>
      </c>
      <c r="H61" s="192">
        <v>360130508</v>
      </c>
      <c r="I61" s="191">
        <v>1729563093</v>
      </c>
      <c r="J61" s="191">
        <v>2191244029</v>
      </c>
      <c r="K61" s="192">
        <v>135473133</v>
      </c>
      <c r="L61" s="191">
        <v>2326717162</v>
      </c>
      <c r="M61" s="275"/>
    </row>
    <row r="62" spans="2:14">
      <c r="B62" s="215" t="s">
        <v>357</v>
      </c>
      <c r="C62" s="192">
        <v>392246135</v>
      </c>
      <c r="D62" s="192">
        <v>72831781</v>
      </c>
      <c r="E62" s="192">
        <v>210</v>
      </c>
      <c r="F62" s="192">
        <v>465078126</v>
      </c>
      <c r="G62" s="192">
        <v>1465657637</v>
      </c>
      <c r="H62" s="192">
        <v>401814359</v>
      </c>
      <c r="I62" s="191">
        <v>1867471996</v>
      </c>
      <c r="J62" s="191">
        <v>2332550122</v>
      </c>
      <c r="K62" s="192">
        <v>205545012</v>
      </c>
      <c r="L62" s="191">
        <v>2538095134</v>
      </c>
      <c r="M62" s="275"/>
    </row>
    <row r="63" spans="2:14">
      <c r="B63" s="215" t="s">
        <v>358</v>
      </c>
      <c r="C63" s="192">
        <v>411856192</v>
      </c>
      <c r="D63" s="192">
        <v>98613376</v>
      </c>
      <c r="E63" s="192">
        <v>465</v>
      </c>
      <c r="F63" s="192">
        <v>510470033</v>
      </c>
      <c r="G63" s="192">
        <v>1576058096</v>
      </c>
      <c r="H63" s="192">
        <v>439989321</v>
      </c>
      <c r="I63" s="191">
        <v>2016047417</v>
      </c>
      <c r="J63" s="191">
        <v>2526517450</v>
      </c>
      <c r="K63" s="192">
        <v>258950240</v>
      </c>
      <c r="L63" s="191">
        <v>2785467690</v>
      </c>
      <c r="M63" s="275"/>
    </row>
    <row r="64" spans="2:14">
      <c r="B64" s="215" t="s">
        <v>359</v>
      </c>
      <c r="C64" s="192">
        <v>469042094</v>
      </c>
      <c r="D64" s="192">
        <v>106618491</v>
      </c>
      <c r="E64" s="192">
        <v>0</v>
      </c>
      <c r="F64" s="192">
        <v>575660585</v>
      </c>
      <c r="G64" s="192">
        <v>1739535268</v>
      </c>
      <c r="H64" s="192">
        <v>467079112</v>
      </c>
      <c r="I64" s="191">
        <v>2206614380</v>
      </c>
      <c r="J64" s="191">
        <v>2782274965</v>
      </c>
      <c r="K64" s="192">
        <v>287469135</v>
      </c>
      <c r="L64" s="191">
        <v>3069744100</v>
      </c>
      <c r="M64" s="275"/>
    </row>
    <row r="65" spans="2:13">
      <c r="B65" s="215" t="s">
        <v>360</v>
      </c>
      <c r="C65" s="192">
        <v>521018128</v>
      </c>
      <c r="D65" s="192">
        <v>107012848</v>
      </c>
      <c r="E65" s="192">
        <v>0</v>
      </c>
      <c r="F65" s="192">
        <v>628030976</v>
      </c>
      <c r="G65" s="192">
        <v>2000636597</v>
      </c>
      <c r="H65" s="192">
        <v>547829734</v>
      </c>
      <c r="I65" s="191">
        <v>2548466331</v>
      </c>
      <c r="J65" s="191">
        <v>3176497307</v>
      </c>
      <c r="K65" s="192">
        <v>311727262</v>
      </c>
      <c r="L65" s="191">
        <v>3488224569</v>
      </c>
      <c r="M65" s="275"/>
    </row>
    <row r="66" spans="2:13">
      <c r="B66" s="276" t="s">
        <v>361</v>
      </c>
      <c r="C66" s="192">
        <v>662099200</v>
      </c>
      <c r="D66" s="192">
        <v>128173886</v>
      </c>
      <c r="E66" s="192"/>
      <c r="F66" s="192">
        <v>790273086</v>
      </c>
      <c r="G66" s="192">
        <v>2359650038</v>
      </c>
      <c r="H66" s="192">
        <v>660303947</v>
      </c>
      <c r="I66" s="191">
        <v>3019953985</v>
      </c>
      <c r="J66" s="191">
        <v>3810227071</v>
      </c>
      <c r="K66" s="192">
        <v>347901802</v>
      </c>
      <c r="L66" s="191">
        <v>4158128873</v>
      </c>
      <c r="M66" s="275"/>
    </row>
    <row r="67" spans="2:13">
      <c r="B67" s="276" t="s">
        <v>362</v>
      </c>
      <c r="C67" s="192">
        <v>691204687</v>
      </c>
      <c r="D67" s="192">
        <v>148498520</v>
      </c>
      <c r="E67" s="192"/>
      <c r="F67" s="192">
        <v>839703207</v>
      </c>
      <c r="G67" s="192">
        <v>2569555585</v>
      </c>
      <c r="H67" s="192">
        <v>778411796</v>
      </c>
      <c r="I67" s="191">
        <v>3347967381</v>
      </c>
      <c r="J67" s="191">
        <v>4187670588</v>
      </c>
      <c r="K67" s="192">
        <v>396386682</v>
      </c>
      <c r="L67" s="191">
        <v>4584057270</v>
      </c>
      <c r="M67" s="275"/>
    </row>
    <row r="68" spans="2:13">
      <c r="B68" s="276"/>
      <c r="C68" s="192"/>
      <c r="D68" s="192"/>
      <c r="E68" s="192"/>
      <c r="F68" s="192"/>
      <c r="G68" s="192"/>
      <c r="H68" s="192"/>
      <c r="I68" s="191"/>
      <c r="J68" s="191"/>
      <c r="K68" s="192"/>
      <c r="L68" s="191"/>
      <c r="M68" s="275"/>
    </row>
    <row r="69" spans="2:13">
      <c r="B69" s="277" t="s">
        <v>251</v>
      </c>
      <c r="C69" s="278"/>
      <c r="D69" s="278"/>
      <c r="E69" s="278"/>
      <c r="F69" s="278"/>
      <c r="G69" s="278"/>
      <c r="H69" s="278"/>
      <c r="I69" s="278"/>
      <c r="J69" s="278"/>
      <c r="K69" s="279" t="s">
        <v>227</v>
      </c>
      <c r="L69" s="278"/>
      <c r="M69" s="280"/>
    </row>
    <row r="70" spans="2:13">
      <c r="B70" s="219"/>
      <c r="C70" s="269" t="s">
        <v>240</v>
      </c>
      <c r="D70" s="270" t="s">
        <v>241</v>
      </c>
      <c r="E70" s="270" t="s">
        <v>242</v>
      </c>
      <c r="F70" s="271" t="s">
        <v>243</v>
      </c>
      <c r="G70" s="270" t="s">
        <v>244</v>
      </c>
      <c r="H70" s="271" t="s">
        <v>245</v>
      </c>
      <c r="I70" s="271" t="s">
        <v>246</v>
      </c>
      <c r="J70" s="281" t="s">
        <v>203</v>
      </c>
      <c r="K70" s="271" t="s">
        <v>57</v>
      </c>
      <c r="L70" s="271" t="s">
        <v>247</v>
      </c>
      <c r="M70" s="282" t="s">
        <v>57</v>
      </c>
    </row>
    <row r="71" spans="2:13">
      <c r="B71" s="219"/>
      <c r="C71" s="198"/>
      <c r="D71" s="283"/>
      <c r="E71" s="283"/>
      <c r="F71" s="198"/>
      <c r="G71" s="198"/>
      <c r="H71" s="198"/>
      <c r="I71" s="198"/>
      <c r="J71" s="281" t="s">
        <v>248</v>
      </c>
      <c r="K71" s="271" t="s">
        <v>252</v>
      </c>
      <c r="L71" s="271" t="s">
        <v>249</v>
      </c>
      <c r="M71" s="273"/>
    </row>
    <row r="72" spans="2:13">
      <c r="B72" s="190" t="s">
        <v>352</v>
      </c>
      <c r="C72" s="191">
        <v>128988053</v>
      </c>
      <c r="D72" s="191">
        <v>6043066</v>
      </c>
      <c r="E72" s="192"/>
      <c r="F72" s="191">
        <v>135031119</v>
      </c>
      <c r="G72" s="191">
        <v>173201117</v>
      </c>
      <c r="H72" s="192"/>
      <c r="I72" s="191">
        <v>173201117</v>
      </c>
      <c r="J72" s="192">
        <v>308232236</v>
      </c>
      <c r="K72" s="191">
        <v>1427723765</v>
      </c>
      <c r="L72" s="191">
        <v>100877826</v>
      </c>
      <c r="M72" s="193">
        <v>1528601591</v>
      </c>
    </row>
    <row r="73" spans="2:13">
      <c r="B73" s="215" t="s">
        <v>353</v>
      </c>
      <c r="C73" s="192">
        <v>162967769</v>
      </c>
      <c r="D73" s="192">
        <v>10202578</v>
      </c>
      <c r="E73" s="192"/>
      <c r="F73" s="191">
        <v>173170347</v>
      </c>
      <c r="G73" s="192">
        <v>186726902</v>
      </c>
      <c r="H73" s="192"/>
      <c r="I73" s="191">
        <v>186726902</v>
      </c>
      <c r="J73" s="192">
        <v>359897249</v>
      </c>
      <c r="K73" s="191">
        <v>1763312589.0699999</v>
      </c>
      <c r="L73" s="192">
        <v>101552426</v>
      </c>
      <c r="M73" s="193">
        <v>1864865015.0699999</v>
      </c>
    </row>
    <row r="74" spans="2:13">
      <c r="B74" s="215" t="s">
        <v>354</v>
      </c>
      <c r="C74" s="192">
        <v>183012475</v>
      </c>
      <c r="D74" s="192">
        <v>11074025</v>
      </c>
      <c r="E74" s="192"/>
      <c r="F74" s="191">
        <v>194086500</v>
      </c>
      <c r="G74" s="192">
        <v>201596301</v>
      </c>
      <c r="H74" s="192"/>
      <c r="I74" s="191">
        <v>201596301</v>
      </c>
      <c r="J74" s="192">
        <v>395682801</v>
      </c>
      <c r="K74" s="191">
        <v>2080301601</v>
      </c>
      <c r="L74" s="192">
        <v>116696888</v>
      </c>
      <c r="M74" s="193">
        <v>2196998489</v>
      </c>
    </row>
    <row r="75" spans="2:13">
      <c r="B75" s="215" t="s">
        <v>355</v>
      </c>
      <c r="C75" s="192">
        <v>218094751</v>
      </c>
      <c r="D75" s="192">
        <v>12207816</v>
      </c>
      <c r="E75" s="192"/>
      <c r="F75" s="191">
        <v>230302567</v>
      </c>
      <c r="G75" s="192">
        <v>214241512</v>
      </c>
      <c r="H75" s="192"/>
      <c r="I75" s="191">
        <v>214241512</v>
      </c>
      <c r="J75" s="192">
        <v>444544079</v>
      </c>
      <c r="K75" s="191">
        <v>2326257666.79</v>
      </c>
      <c r="L75" s="192">
        <v>109621215</v>
      </c>
      <c r="M75" s="193">
        <v>2435878881.79</v>
      </c>
    </row>
    <row r="76" spans="2:13">
      <c r="B76" s="215" t="s">
        <v>356</v>
      </c>
      <c r="C76" s="192">
        <v>237239817</v>
      </c>
      <c r="D76" s="192">
        <v>14278699</v>
      </c>
      <c r="E76" s="192"/>
      <c r="F76" s="191">
        <v>251518516</v>
      </c>
      <c r="G76" s="192">
        <v>226583554</v>
      </c>
      <c r="H76" s="192"/>
      <c r="I76" s="191">
        <v>226583554</v>
      </c>
      <c r="J76" s="192">
        <v>478102070</v>
      </c>
      <c r="K76" s="191">
        <v>2669346099</v>
      </c>
      <c r="L76" s="192">
        <v>135473133</v>
      </c>
      <c r="M76" s="193">
        <v>2804819232</v>
      </c>
    </row>
    <row r="77" spans="2:13">
      <c r="B77" s="215" t="s">
        <v>357</v>
      </c>
      <c r="C77" s="192">
        <v>269715066</v>
      </c>
      <c r="D77" s="192">
        <v>8375980</v>
      </c>
      <c r="E77" s="192"/>
      <c r="F77" s="191">
        <v>278091046</v>
      </c>
      <c r="G77" s="192">
        <v>252104590</v>
      </c>
      <c r="H77" s="192"/>
      <c r="I77" s="191">
        <v>252104590</v>
      </c>
      <c r="J77" s="192">
        <v>530195636</v>
      </c>
      <c r="K77" s="191">
        <v>2862745758</v>
      </c>
      <c r="L77" s="192">
        <v>205545012</v>
      </c>
      <c r="M77" s="193">
        <v>3068290770</v>
      </c>
    </row>
    <row r="78" spans="2:13">
      <c r="B78" s="215" t="s">
        <v>358</v>
      </c>
      <c r="C78" s="192">
        <v>281739252</v>
      </c>
      <c r="D78" s="192">
        <v>12625016</v>
      </c>
      <c r="E78" s="192"/>
      <c r="F78" s="191">
        <v>294364268</v>
      </c>
      <c r="G78" s="192">
        <v>276440026</v>
      </c>
      <c r="H78" s="192"/>
      <c r="I78" s="191">
        <v>276440026</v>
      </c>
      <c r="J78" s="192">
        <v>570804294</v>
      </c>
      <c r="K78" s="191">
        <v>3097321744</v>
      </c>
      <c r="L78" s="192">
        <v>258950240</v>
      </c>
      <c r="M78" s="193">
        <v>3356271984</v>
      </c>
    </row>
    <row r="79" spans="2:13">
      <c r="B79" s="215" t="s">
        <v>359</v>
      </c>
      <c r="C79" s="192">
        <v>305064052</v>
      </c>
      <c r="D79" s="192">
        <v>13155417</v>
      </c>
      <c r="E79" s="192"/>
      <c r="F79" s="191">
        <v>318219469</v>
      </c>
      <c r="G79" s="192">
        <v>283117963</v>
      </c>
      <c r="H79" s="192"/>
      <c r="I79" s="191">
        <v>283117963</v>
      </c>
      <c r="J79" s="192">
        <v>601337432</v>
      </c>
      <c r="K79" s="191">
        <v>3383612397</v>
      </c>
      <c r="L79" s="192">
        <v>287469135</v>
      </c>
      <c r="M79" s="193">
        <v>3671081532</v>
      </c>
    </row>
    <row r="80" spans="2:13">
      <c r="B80" s="215" t="s">
        <v>360</v>
      </c>
      <c r="C80" s="192">
        <v>333003549</v>
      </c>
      <c r="D80" s="192">
        <v>12584337</v>
      </c>
      <c r="E80" s="192"/>
      <c r="F80" s="191">
        <v>345587886</v>
      </c>
      <c r="G80" s="192">
        <v>306183001</v>
      </c>
      <c r="H80" s="192"/>
      <c r="I80" s="191">
        <v>306183001</v>
      </c>
      <c r="J80" s="192">
        <v>651770887</v>
      </c>
      <c r="K80" s="191">
        <v>3828268194</v>
      </c>
      <c r="L80" s="192">
        <v>311727262</v>
      </c>
      <c r="M80" s="193">
        <v>4139995456</v>
      </c>
    </row>
    <row r="81" spans="2:13">
      <c r="B81" s="276" t="s">
        <v>361</v>
      </c>
      <c r="C81" s="192">
        <v>392432536</v>
      </c>
      <c r="D81" s="192">
        <v>14353837</v>
      </c>
      <c r="E81" s="192"/>
      <c r="F81" s="191">
        <v>406786373</v>
      </c>
      <c r="G81" s="192">
        <v>337379028</v>
      </c>
      <c r="H81" s="192"/>
      <c r="I81" s="191">
        <v>337379028</v>
      </c>
      <c r="J81" s="192">
        <v>744165401</v>
      </c>
      <c r="K81" s="191">
        <v>4554392472</v>
      </c>
      <c r="L81" s="192">
        <v>347901802</v>
      </c>
      <c r="M81" s="193">
        <v>4902294274</v>
      </c>
    </row>
    <row r="82" spans="2:13">
      <c r="B82" s="276" t="s">
        <v>362</v>
      </c>
      <c r="C82" s="192">
        <v>426974621</v>
      </c>
      <c r="D82" s="192">
        <v>16864336</v>
      </c>
      <c r="E82" s="192"/>
      <c r="F82" s="191">
        <v>443838957</v>
      </c>
      <c r="G82" s="192">
        <v>362237529</v>
      </c>
      <c r="H82" s="192" t="s">
        <v>253</v>
      </c>
      <c r="I82" s="191">
        <v>362237529</v>
      </c>
      <c r="J82" s="192">
        <v>806076486</v>
      </c>
      <c r="K82" s="191">
        <v>4993747074</v>
      </c>
      <c r="L82" s="192">
        <v>396386682</v>
      </c>
      <c r="M82" s="193">
        <v>5390133756</v>
      </c>
    </row>
    <row r="83" spans="2:13">
      <c r="B83" s="276"/>
      <c r="C83" s="192"/>
      <c r="D83" s="192"/>
      <c r="E83" s="192"/>
      <c r="F83" s="191"/>
      <c r="G83" s="192"/>
      <c r="H83" s="192"/>
      <c r="I83" s="191"/>
      <c r="J83" s="192"/>
      <c r="K83" s="191"/>
      <c r="L83" s="192"/>
      <c r="M83" s="193"/>
    </row>
    <row r="84" spans="2:13">
      <c r="B84" s="284" t="s">
        <v>426</v>
      </c>
      <c r="C84" s="185"/>
      <c r="D84" s="185"/>
      <c r="E84" s="185"/>
      <c r="F84" s="185"/>
      <c r="G84" s="185"/>
      <c r="H84" s="185"/>
      <c r="I84" s="185"/>
      <c r="J84" s="185"/>
      <c r="K84" s="185"/>
      <c r="L84" s="185"/>
      <c r="M84" s="273"/>
    </row>
    <row r="85" spans="2:13">
      <c r="B85" s="190" t="s">
        <v>411</v>
      </c>
      <c r="C85" s="191">
        <v>12255895</v>
      </c>
      <c r="D85" s="185"/>
      <c r="E85" s="185"/>
      <c r="F85" s="185"/>
      <c r="G85" s="185"/>
      <c r="H85" s="185"/>
      <c r="I85" s="185"/>
      <c r="J85" s="185"/>
      <c r="K85" s="185"/>
      <c r="L85" s="185"/>
      <c r="M85" s="273"/>
    </row>
    <row r="86" spans="2:13">
      <c r="B86" s="190" t="s">
        <v>352</v>
      </c>
      <c r="C86" s="191">
        <v>14514725</v>
      </c>
      <c r="D86" s="185"/>
      <c r="E86" s="185"/>
      <c r="F86" s="185"/>
      <c r="G86" s="185"/>
      <c r="H86" s="185"/>
      <c r="I86" s="185"/>
      <c r="J86" s="185"/>
      <c r="K86" s="185"/>
      <c r="L86" s="185"/>
      <c r="M86" s="273"/>
    </row>
    <row r="87" spans="2:13">
      <c r="B87" s="215" t="s">
        <v>353</v>
      </c>
      <c r="C87" s="192">
        <v>16082654.84</v>
      </c>
      <c r="D87" s="185"/>
      <c r="E87" s="185"/>
      <c r="F87" s="185"/>
      <c r="G87" s="185"/>
      <c r="H87" s="185"/>
      <c r="I87" s="185"/>
      <c r="J87" s="185"/>
      <c r="K87" s="185"/>
      <c r="L87" s="185"/>
      <c r="M87" s="273"/>
    </row>
    <row r="88" spans="2:13">
      <c r="B88" s="215" t="s">
        <v>354</v>
      </c>
      <c r="C88" s="192">
        <v>16679933</v>
      </c>
      <c r="D88" s="185"/>
      <c r="E88" s="185"/>
      <c r="F88" s="185"/>
      <c r="G88" s="285" t="s">
        <v>424</v>
      </c>
      <c r="H88" s="185"/>
      <c r="I88" s="185"/>
      <c r="J88" s="185"/>
      <c r="K88" s="185"/>
      <c r="L88" s="185"/>
      <c r="M88" s="273"/>
    </row>
    <row r="89" spans="2:13">
      <c r="B89" s="215" t="s">
        <v>355</v>
      </c>
      <c r="C89" s="192">
        <v>15674642.98</v>
      </c>
      <c r="D89" s="185"/>
      <c r="E89" s="185"/>
      <c r="F89" s="185"/>
      <c r="G89" s="185" t="s">
        <v>344</v>
      </c>
      <c r="H89" s="185"/>
      <c r="I89" s="185"/>
      <c r="J89" s="185"/>
      <c r="K89" s="185"/>
      <c r="L89" s="185"/>
      <c r="M89" s="273"/>
    </row>
    <row r="90" spans="2:13">
      <c r="B90" s="215" t="s">
        <v>356</v>
      </c>
      <c r="C90" s="192">
        <v>16202097.720000001</v>
      </c>
      <c r="D90" s="185"/>
      <c r="E90" s="185"/>
      <c r="F90" s="185"/>
      <c r="G90" s="185"/>
      <c r="H90" s="185"/>
      <c r="I90" s="185"/>
      <c r="J90" s="185"/>
      <c r="K90" s="185"/>
      <c r="L90" s="185"/>
      <c r="M90" s="273"/>
    </row>
    <row r="91" spans="2:13">
      <c r="B91" s="215" t="s">
        <v>357</v>
      </c>
      <c r="C91" s="192">
        <v>15769173</v>
      </c>
      <c r="D91" s="185"/>
      <c r="E91" s="185"/>
      <c r="F91" s="185"/>
      <c r="G91" s="185"/>
      <c r="H91" s="185"/>
      <c r="I91" s="185"/>
      <c r="J91" s="185"/>
      <c r="K91" s="185"/>
      <c r="L91" s="185"/>
      <c r="M91" s="273"/>
    </row>
    <row r="92" spans="2:13">
      <c r="B92" s="215" t="s">
        <v>358</v>
      </c>
      <c r="C92" s="192">
        <v>14953823</v>
      </c>
      <c r="D92" s="185"/>
      <c r="E92" s="185"/>
      <c r="F92" s="185"/>
      <c r="G92" s="185"/>
      <c r="H92" s="185"/>
      <c r="I92" s="185"/>
      <c r="J92" s="185"/>
      <c r="K92" s="185"/>
      <c r="L92" s="185"/>
      <c r="M92" s="273"/>
    </row>
    <row r="93" spans="2:13">
      <c r="B93" s="215" t="s">
        <v>359</v>
      </c>
      <c r="C93" s="192">
        <v>13370491</v>
      </c>
      <c r="D93" s="185"/>
      <c r="E93" s="185"/>
      <c r="F93" s="185"/>
      <c r="G93" s="185"/>
      <c r="H93" s="185"/>
      <c r="I93" s="185"/>
      <c r="J93" s="185"/>
      <c r="K93" s="185"/>
      <c r="L93" s="185"/>
      <c r="M93" s="273"/>
    </row>
    <row r="94" spans="2:13">
      <c r="B94" s="215" t="s">
        <v>360</v>
      </c>
      <c r="C94" s="192">
        <v>10754395.32</v>
      </c>
      <c r="D94" s="185"/>
      <c r="E94" s="185"/>
      <c r="F94" s="185"/>
      <c r="G94" s="185"/>
      <c r="H94" s="185"/>
      <c r="I94" s="185"/>
      <c r="J94" s="185"/>
      <c r="K94" s="185"/>
      <c r="L94" s="185"/>
      <c r="M94" s="273"/>
    </row>
    <row r="95" spans="2:13">
      <c r="B95" s="219" t="s">
        <v>361</v>
      </c>
      <c r="C95" s="192">
        <v>10343534</v>
      </c>
      <c r="D95" s="185"/>
      <c r="E95" s="185"/>
      <c r="F95" s="185"/>
      <c r="G95" s="185"/>
      <c r="H95" s="185"/>
      <c r="I95" s="185"/>
      <c r="J95" s="185"/>
      <c r="K95" s="185"/>
      <c r="L95" s="185"/>
      <c r="M95" s="273"/>
    </row>
    <row r="96" spans="2:13">
      <c r="B96" s="206" t="s">
        <v>362</v>
      </c>
      <c r="C96" s="196">
        <v>9803682</v>
      </c>
      <c r="D96" s="286"/>
      <c r="E96" s="286"/>
      <c r="F96" s="286"/>
      <c r="G96" s="286"/>
      <c r="H96" s="286"/>
      <c r="I96" s="286"/>
      <c r="J96" s="286"/>
      <c r="K96" s="286"/>
      <c r="L96" s="286"/>
      <c r="M96" s="287"/>
    </row>
    <row r="97" spans="2:15">
      <c r="B97" s="198" t="s">
        <v>222</v>
      </c>
      <c r="C97" s="221"/>
      <c r="D97" s="185"/>
      <c r="E97" s="185"/>
      <c r="F97" s="185"/>
      <c r="G97" s="185"/>
      <c r="H97" s="185"/>
      <c r="I97" s="185"/>
      <c r="J97" s="185"/>
      <c r="K97" s="185"/>
      <c r="L97" s="185"/>
      <c r="M97" s="185"/>
    </row>
    <row r="98" spans="2:15">
      <c r="B98" s="198" t="s">
        <v>254</v>
      </c>
      <c r="C98" s="221"/>
      <c r="D98" s="185"/>
      <c r="E98" s="185"/>
      <c r="F98" s="185"/>
      <c r="G98" s="185"/>
      <c r="H98" s="185"/>
      <c r="I98" s="185"/>
      <c r="J98" s="185"/>
      <c r="K98" s="185"/>
      <c r="L98" s="185"/>
      <c r="M98" s="185"/>
    </row>
    <row r="99" spans="2:15">
      <c r="B99" s="185" t="s">
        <v>255</v>
      </c>
      <c r="C99" s="221"/>
      <c r="D99" s="185"/>
      <c r="E99" s="185"/>
      <c r="F99" s="185"/>
      <c r="G99" s="185" t="s">
        <v>256</v>
      </c>
      <c r="H99" s="185"/>
      <c r="I99" s="185"/>
      <c r="J99" s="185"/>
      <c r="K99" s="185"/>
      <c r="L99" s="185"/>
      <c r="M99" s="185"/>
    </row>
    <row r="100" spans="2:15">
      <c r="B100" s="185" t="s">
        <v>257</v>
      </c>
      <c r="C100" s="198"/>
      <c r="D100" s="185"/>
      <c r="E100" s="185"/>
      <c r="F100" s="185"/>
      <c r="G100" s="185" t="s">
        <v>258</v>
      </c>
      <c r="H100" s="185"/>
      <c r="I100" s="185"/>
      <c r="J100" s="185"/>
      <c r="K100" s="185"/>
      <c r="L100" s="185"/>
      <c r="M100" s="185"/>
    </row>
    <row r="101" spans="2:15">
      <c r="B101" s="288" t="s">
        <v>221</v>
      </c>
      <c r="C101" s="198"/>
      <c r="D101" s="185"/>
      <c r="E101" s="185"/>
      <c r="F101" s="185"/>
      <c r="G101" s="185" t="s">
        <v>259</v>
      </c>
      <c r="H101" s="185"/>
      <c r="I101" s="185"/>
      <c r="J101" s="185"/>
      <c r="K101" s="185"/>
      <c r="L101" s="185"/>
      <c r="M101" s="185"/>
    </row>
    <row r="102" spans="2:15">
      <c r="B102" s="288"/>
      <c r="C102" s="198"/>
      <c r="D102" s="185"/>
      <c r="E102" s="185"/>
      <c r="F102" s="185"/>
      <c r="G102" s="185"/>
      <c r="H102" s="185"/>
      <c r="I102" s="185"/>
      <c r="J102" s="185"/>
      <c r="K102" s="185"/>
      <c r="L102" s="185"/>
      <c r="M102" s="185"/>
    </row>
    <row r="103" spans="2:15">
      <c r="B103" s="185"/>
      <c r="C103" s="192"/>
      <c r="D103" s="185"/>
      <c r="E103" s="185"/>
      <c r="F103" s="185"/>
      <c r="G103" s="185"/>
      <c r="H103" s="185"/>
      <c r="I103" s="185"/>
      <c r="J103" s="185"/>
      <c r="K103" s="185"/>
      <c r="L103" s="185"/>
      <c r="M103" s="185"/>
    </row>
    <row r="104" spans="2:15">
      <c r="B104" s="289" t="s">
        <v>446</v>
      </c>
      <c r="C104" s="290"/>
      <c r="D104" s="290"/>
      <c r="E104" s="290"/>
      <c r="F104" s="290"/>
      <c r="G104" s="290"/>
      <c r="H104" s="291"/>
      <c r="I104" s="292"/>
      <c r="J104" s="290"/>
      <c r="K104" s="292"/>
      <c r="L104" s="290"/>
      <c r="M104" s="292"/>
      <c r="O104" s="293"/>
    </row>
    <row r="105" spans="2:15">
      <c r="B105" s="266" t="s">
        <v>223</v>
      </c>
      <c r="C105" s="250"/>
      <c r="D105" s="250"/>
      <c r="E105" s="250"/>
      <c r="F105" s="250"/>
      <c r="G105" s="250"/>
      <c r="H105" s="250"/>
      <c r="I105" s="250"/>
      <c r="J105" s="267"/>
      <c r="K105" s="250"/>
      <c r="L105" s="250"/>
      <c r="M105" s="268"/>
    </row>
    <row r="106" spans="2:15">
      <c r="B106" s="219"/>
      <c r="C106" s="294" t="s">
        <v>240</v>
      </c>
      <c r="D106" s="294" t="s">
        <v>260</v>
      </c>
      <c r="E106" s="294"/>
      <c r="F106" s="254" t="s">
        <v>243</v>
      </c>
      <c r="G106" s="294" t="s">
        <v>244</v>
      </c>
      <c r="H106" s="254" t="s">
        <v>245</v>
      </c>
      <c r="I106" s="254" t="s">
        <v>246</v>
      </c>
      <c r="J106" s="295" t="s">
        <v>57</v>
      </c>
      <c r="K106" s="254" t="s">
        <v>247</v>
      </c>
      <c r="L106" s="254" t="s">
        <v>57</v>
      </c>
      <c r="M106" s="275"/>
    </row>
    <row r="107" spans="2:15">
      <c r="B107" s="219"/>
      <c r="C107" s="296"/>
      <c r="D107" s="296"/>
      <c r="E107" s="296"/>
      <c r="F107" s="296"/>
      <c r="G107" s="296"/>
      <c r="H107" s="296"/>
      <c r="I107" s="296"/>
      <c r="J107" s="254" t="s">
        <v>248</v>
      </c>
      <c r="K107" s="254" t="s">
        <v>249</v>
      </c>
      <c r="L107" s="254" t="s">
        <v>250</v>
      </c>
      <c r="M107" s="275"/>
    </row>
    <row r="108" spans="2:15">
      <c r="B108" s="421" t="s">
        <v>363</v>
      </c>
      <c r="C108" s="428">
        <v>747049026</v>
      </c>
      <c r="D108" s="428">
        <v>169693390</v>
      </c>
      <c r="E108" s="428"/>
      <c r="F108" s="428">
        <v>916742416</v>
      </c>
      <c r="G108" s="428">
        <v>2741874040</v>
      </c>
      <c r="H108" s="428">
        <v>907119434</v>
      </c>
      <c r="I108" s="429">
        <v>3648993474</v>
      </c>
      <c r="J108" s="429">
        <v>4565735890</v>
      </c>
      <c r="K108" s="428">
        <v>477352298</v>
      </c>
      <c r="L108" s="429">
        <v>5043088188</v>
      </c>
      <c r="M108" s="427"/>
    </row>
    <row r="109" spans="2:15">
      <c r="B109" s="276" t="s">
        <v>364</v>
      </c>
      <c r="C109" s="297">
        <v>824130608</v>
      </c>
      <c r="D109" s="297">
        <v>190682979</v>
      </c>
      <c r="E109" s="297"/>
      <c r="F109" s="297">
        <v>1014813587</v>
      </c>
      <c r="G109" s="297">
        <v>2972331634</v>
      </c>
      <c r="H109" s="297">
        <v>1004522779</v>
      </c>
      <c r="I109" s="298">
        <v>3976854413</v>
      </c>
      <c r="J109" s="298">
        <v>4991668000</v>
      </c>
      <c r="K109" s="297">
        <v>570500000</v>
      </c>
      <c r="L109" s="298">
        <v>5562168000</v>
      </c>
      <c r="M109" s="275"/>
    </row>
    <row r="110" spans="2:15">
      <c r="B110" s="276" t="s">
        <v>365</v>
      </c>
      <c r="C110" s="297">
        <v>850690906</v>
      </c>
      <c r="D110" s="297">
        <v>222668220</v>
      </c>
      <c r="E110" s="297"/>
      <c r="F110" s="297">
        <v>1073359125</v>
      </c>
      <c r="G110" s="297">
        <v>3077033801</v>
      </c>
      <c r="H110" s="297">
        <v>1145497231</v>
      </c>
      <c r="I110" s="298">
        <v>4222531032</v>
      </c>
      <c r="J110" s="298">
        <v>5295890157</v>
      </c>
      <c r="K110" s="297">
        <v>668500000</v>
      </c>
      <c r="L110" s="298">
        <v>5964390157</v>
      </c>
      <c r="M110" s="275"/>
    </row>
    <row r="111" spans="2:15">
      <c r="B111" s="276" t="s">
        <v>366</v>
      </c>
      <c r="C111" s="297">
        <v>850095680</v>
      </c>
      <c r="D111" s="297">
        <v>216246563</v>
      </c>
      <c r="E111" s="297"/>
      <c r="F111" s="297">
        <v>1066342242</v>
      </c>
      <c r="G111" s="297">
        <v>3145480431</v>
      </c>
      <c r="H111" s="297">
        <v>1172502111</v>
      </c>
      <c r="I111" s="298">
        <v>4317982542</v>
      </c>
      <c r="J111" s="298">
        <v>5384324784</v>
      </c>
      <c r="K111" s="297">
        <v>764000000</v>
      </c>
      <c r="L111" s="298">
        <v>6148324784</v>
      </c>
      <c r="M111" s="275"/>
    </row>
    <row r="112" spans="2:15">
      <c r="B112" s="276" t="s">
        <v>367</v>
      </c>
      <c r="C112" s="297">
        <v>890275535.78999996</v>
      </c>
      <c r="D112" s="297">
        <v>174127771.19</v>
      </c>
      <c r="E112" s="297"/>
      <c r="F112" s="297">
        <v>1064403306.98</v>
      </c>
      <c r="G112" s="297">
        <v>3333875948.7800002</v>
      </c>
      <c r="H112" s="297">
        <v>1067478074.09</v>
      </c>
      <c r="I112" s="298">
        <v>4401354022.8699999</v>
      </c>
      <c r="J112" s="298">
        <v>5465757329.8500004</v>
      </c>
      <c r="K112" s="297">
        <v>886500000</v>
      </c>
      <c r="L112" s="298">
        <v>6352257329.8500004</v>
      </c>
      <c r="M112" s="275"/>
    </row>
    <row r="113" spans="2:13">
      <c r="B113" s="276" t="s">
        <v>368</v>
      </c>
      <c r="C113" s="297">
        <v>1039451748.84</v>
      </c>
      <c r="D113" s="297">
        <v>173499549.87</v>
      </c>
      <c r="E113" s="297"/>
      <c r="F113" s="297">
        <v>1212951298.71</v>
      </c>
      <c r="G113" s="297">
        <v>3561294282.75</v>
      </c>
      <c r="H113" s="297">
        <v>1137925393</v>
      </c>
      <c r="I113" s="298">
        <v>4699219675.75</v>
      </c>
      <c r="J113" s="298">
        <v>5912170974.46</v>
      </c>
      <c r="K113" s="299">
        <v>975500000</v>
      </c>
      <c r="L113" s="298">
        <v>6887670974.46</v>
      </c>
      <c r="M113" s="275"/>
    </row>
    <row r="114" spans="2:13">
      <c r="B114" s="276" t="s">
        <v>208</v>
      </c>
      <c r="C114" s="297">
        <v>1220279806.1300001</v>
      </c>
      <c r="D114" s="297">
        <v>217487483.41</v>
      </c>
      <c r="E114" s="297"/>
      <c r="F114" s="297">
        <v>1437767289.5400002</v>
      </c>
      <c r="G114" s="297">
        <v>3909584009.6599998</v>
      </c>
      <c r="H114" s="297">
        <v>1216050240.8</v>
      </c>
      <c r="I114" s="298">
        <v>5125634250.46</v>
      </c>
      <c r="J114" s="298">
        <v>6563401540</v>
      </c>
      <c r="K114" s="297">
        <v>1081400000</v>
      </c>
      <c r="L114" s="298">
        <v>7644801540</v>
      </c>
      <c r="M114" s="275"/>
    </row>
    <row r="115" spans="2:13">
      <c r="B115" s="276" t="s">
        <v>209</v>
      </c>
      <c r="C115" s="297">
        <v>1339182209.96</v>
      </c>
      <c r="D115" s="297">
        <v>199599002.37</v>
      </c>
      <c r="E115" s="297"/>
      <c r="F115" s="297">
        <v>1538781212.3299999</v>
      </c>
      <c r="G115" s="297">
        <v>4220391340.5300002</v>
      </c>
      <c r="H115" s="297">
        <v>1259719602.04</v>
      </c>
      <c r="I115" s="298">
        <v>5480110942.5699997</v>
      </c>
      <c r="J115" s="298">
        <v>7018892154.8999996</v>
      </c>
      <c r="K115" s="297">
        <v>1232400000</v>
      </c>
      <c r="L115" s="298">
        <v>8251292154.8999996</v>
      </c>
      <c r="M115" s="275"/>
    </row>
    <row r="116" spans="2:13">
      <c r="B116" s="276" t="s">
        <v>210</v>
      </c>
      <c r="C116" s="297">
        <v>1412781351.73</v>
      </c>
      <c r="D116" s="297">
        <v>211944918.28999999</v>
      </c>
      <c r="E116" s="297"/>
      <c r="F116" s="297">
        <v>1624726270.02</v>
      </c>
      <c r="G116" s="297">
        <v>4367739897.5500002</v>
      </c>
      <c r="H116" s="297">
        <v>1330682635.74</v>
      </c>
      <c r="I116" s="298">
        <v>5698422533.29</v>
      </c>
      <c r="J116" s="298">
        <v>7323148803.3099995</v>
      </c>
      <c r="K116" s="297">
        <v>1335500000</v>
      </c>
      <c r="L116" s="298">
        <v>8658648803.3099995</v>
      </c>
      <c r="M116" s="275"/>
    </row>
    <row r="117" spans="2:13">
      <c r="B117" s="276" t="s">
        <v>211</v>
      </c>
      <c r="C117" s="297">
        <v>1453773279.5999999</v>
      </c>
      <c r="D117" s="297">
        <v>208167008.5</v>
      </c>
      <c r="E117" s="297"/>
      <c r="F117" s="297">
        <v>1661940288.0999999</v>
      </c>
      <c r="G117" s="297">
        <v>4476104434.7399998</v>
      </c>
      <c r="H117" s="297">
        <v>1390159396.3299999</v>
      </c>
      <c r="I117" s="298">
        <v>5866263831.0699997</v>
      </c>
      <c r="J117" s="298">
        <v>7528204119.1700001</v>
      </c>
      <c r="K117" s="297">
        <v>1473700000</v>
      </c>
      <c r="L117" s="298">
        <v>9001904119.1700001</v>
      </c>
      <c r="M117" s="275"/>
    </row>
    <row r="118" spans="2:13">
      <c r="B118" s="276" t="s">
        <v>212</v>
      </c>
      <c r="C118" s="297">
        <v>1339654101.8299999</v>
      </c>
      <c r="D118" s="297">
        <v>169213843.56</v>
      </c>
      <c r="E118" s="297"/>
      <c r="F118" s="297">
        <v>1508867945.3899999</v>
      </c>
      <c r="G118" s="297">
        <v>4209086580.9200001</v>
      </c>
      <c r="H118" s="297">
        <v>1351536397.9200001</v>
      </c>
      <c r="I118" s="298">
        <v>5560622978.8400002</v>
      </c>
      <c r="J118" s="298">
        <v>7069490924.2299995</v>
      </c>
      <c r="K118" s="297">
        <v>1812600000</v>
      </c>
      <c r="L118" s="298">
        <v>8882090924.2299995</v>
      </c>
      <c r="M118" s="275"/>
    </row>
    <row r="119" spans="2:13">
      <c r="B119" s="277" t="s">
        <v>251</v>
      </c>
      <c r="C119" s="278"/>
      <c r="D119" s="278"/>
      <c r="E119" s="278"/>
      <c r="F119" s="278"/>
      <c r="G119" s="278"/>
      <c r="H119" s="278"/>
      <c r="I119" s="278"/>
      <c r="J119" s="278"/>
      <c r="K119" s="300" t="s">
        <v>227</v>
      </c>
      <c r="L119" s="278"/>
      <c r="M119" s="282" t="s">
        <v>57</v>
      </c>
    </row>
    <row r="120" spans="2:13">
      <c r="B120" s="219"/>
      <c r="C120" s="294" t="s">
        <v>240</v>
      </c>
      <c r="D120" s="294" t="s">
        <v>260</v>
      </c>
      <c r="E120" s="294"/>
      <c r="F120" s="254" t="s">
        <v>243</v>
      </c>
      <c r="G120" s="294" t="s">
        <v>244</v>
      </c>
      <c r="H120" s="254" t="s">
        <v>245</v>
      </c>
      <c r="I120" s="254" t="s">
        <v>246</v>
      </c>
      <c r="J120" s="301" t="s">
        <v>203</v>
      </c>
      <c r="K120" s="271" t="s">
        <v>196</v>
      </c>
      <c r="L120" s="254" t="s">
        <v>247</v>
      </c>
      <c r="M120" s="302"/>
    </row>
    <row r="121" spans="2:13">
      <c r="B121" s="219"/>
      <c r="C121" s="303"/>
      <c r="D121" s="304"/>
      <c r="E121" s="304"/>
      <c r="F121" s="303"/>
      <c r="G121" s="303"/>
      <c r="H121" s="303"/>
      <c r="I121" s="303"/>
      <c r="J121" s="301" t="s">
        <v>248</v>
      </c>
      <c r="K121" s="271" t="s">
        <v>252</v>
      </c>
      <c r="L121" s="254" t="s">
        <v>249</v>
      </c>
      <c r="M121" s="302"/>
    </row>
    <row r="122" spans="2:13">
      <c r="B122" s="276" t="s">
        <v>363</v>
      </c>
      <c r="C122" s="305">
        <v>470306937.30000001</v>
      </c>
      <c r="D122" s="305">
        <v>18698098.899999999</v>
      </c>
      <c r="E122" s="305"/>
      <c r="F122" s="305">
        <v>489005036.19999999</v>
      </c>
      <c r="G122" s="305">
        <v>370426183.10000002</v>
      </c>
      <c r="H122" s="306" t="s">
        <v>261</v>
      </c>
      <c r="I122" s="305">
        <v>370426183.10000002</v>
      </c>
      <c r="J122" s="305">
        <v>859431219.29999995</v>
      </c>
      <c r="K122" s="307">
        <v>5425167109.3000002</v>
      </c>
      <c r="L122" s="305">
        <v>477352298</v>
      </c>
      <c r="M122" s="308">
        <v>5902519407.3000002</v>
      </c>
    </row>
    <row r="123" spans="2:13">
      <c r="B123" s="276" t="s">
        <v>364</v>
      </c>
      <c r="C123" s="305">
        <v>524763848</v>
      </c>
      <c r="D123" s="305">
        <v>20538514</v>
      </c>
      <c r="E123" s="305"/>
      <c r="F123" s="307">
        <v>545302362</v>
      </c>
      <c r="G123" s="305">
        <v>392513143</v>
      </c>
      <c r="H123" s="306" t="s">
        <v>261</v>
      </c>
      <c r="I123" s="305">
        <v>392513143</v>
      </c>
      <c r="J123" s="305">
        <v>937815505</v>
      </c>
      <c r="K123" s="307">
        <v>5929483505</v>
      </c>
      <c r="L123" s="305">
        <v>570500000</v>
      </c>
      <c r="M123" s="308">
        <v>6499983505</v>
      </c>
    </row>
    <row r="124" spans="2:13">
      <c r="B124" s="276" t="s">
        <v>365</v>
      </c>
      <c r="C124" s="305">
        <v>572963103</v>
      </c>
      <c r="D124" s="305">
        <v>23742733</v>
      </c>
      <c r="E124" s="305"/>
      <c r="F124" s="305">
        <v>596705836</v>
      </c>
      <c r="G124" s="305">
        <v>443930641</v>
      </c>
      <c r="H124" s="306" t="s">
        <v>261</v>
      </c>
      <c r="I124" s="305">
        <v>443930641</v>
      </c>
      <c r="J124" s="305">
        <v>1040636477</v>
      </c>
      <c r="K124" s="307">
        <v>6336526634</v>
      </c>
      <c r="L124" s="305">
        <v>668500000</v>
      </c>
      <c r="M124" s="308">
        <v>7005026634</v>
      </c>
    </row>
    <row r="125" spans="2:13">
      <c r="B125" s="276" t="s">
        <v>366</v>
      </c>
      <c r="C125" s="305">
        <v>606897345</v>
      </c>
      <c r="D125" s="305">
        <v>27199070</v>
      </c>
      <c r="E125" s="305"/>
      <c r="F125" s="307">
        <v>634096415</v>
      </c>
      <c r="G125" s="305">
        <v>489173277</v>
      </c>
      <c r="H125" s="306" t="s">
        <v>261</v>
      </c>
      <c r="I125" s="305">
        <v>489173277</v>
      </c>
      <c r="J125" s="305">
        <v>1123269692</v>
      </c>
      <c r="K125" s="307">
        <v>6507594476</v>
      </c>
      <c r="L125" s="305">
        <v>764000000</v>
      </c>
      <c r="M125" s="308">
        <v>7271594476</v>
      </c>
    </row>
    <row r="126" spans="2:13">
      <c r="B126" s="276" t="s">
        <v>367</v>
      </c>
      <c r="C126" s="305">
        <v>596483265.64999998</v>
      </c>
      <c r="D126" s="305">
        <v>22154622</v>
      </c>
      <c r="E126" s="305"/>
      <c r="F126" s="307">
        <v>618637887.64999998</v>
      </c>
      <c r="G126" s="305">
        <v>532682971.5</v>
      </c>
      <c r="H126" s="306" t="s">
        <v>261</v>
      </c>
      <c r="I126" s="305">
        <v>532682971.5</v>
      </c>
      <c r="J126" s="305">
        <v>1151320859.1500001</v>
      </c>
      <c r="K126" s="307">
        <v>6617078189</v>
      </c>
      <c r="L126" s="305">
        <v>886500000</v>
      </c>
      <c r="M126" s="308">
        <v>7503578189</v>
      </c>
    </row>
    <row r="127" spans="2:13">
      <c r="B127" s="276" t="s">
        <v>368</v>
      </c>
      <c r="C127" s="305">
        <v>607183393.16999996</v>
      </c>
      <c r="D127" s="305">
        <v>22323023.699999999</v>
      </c>
      <c r="E127" s="305"/>
      <c r="F127" s="307">
        <v>629506416.87</v>
      </c>
      <c r="G127" s="305">
        <v>559962882.88</v>
      </c>
      <c r="H127" s="306" t="s">
        <v>261</v>
      </c>
      <c r="I127" s="305">
        <v>559962882.88</v>
      </c>
      <c r="J127" s="305">
        <v>1189469299.75</v>
      </c>
      <c r="K127" s="307">
        <v>7101640274.21</v>
      </c>
      <c r="L127" s="305">
        <v>975500000</v>
      </c>
      <c r="M127" s="308">
        <v>8077140274.21</v>
      </c>
    </row>
    <row r="128" spans="2:13">
      <c r="B128" s="276" t="s">
        <v>208</v>
      </c>
      <c r="C128" s="305">
        <v>663449571.46000004</v>
      </c>
      <c r="D128" s="305">
        <v>27928828.600000001</v>
      </c>
      <c r="E128" s="305"/>
      <c r="F128" s="305">
        <v>691378400.06000006</v>
      </c>
      <c r="G128" s="305">
        <v>617378323</v>
      </c>
      <c r="H128" s="306" t="s">
        <v>261</v>
      </c>
      <c r="I128" s="307">
        <v>617378323</v>
      </c>
      <c r="J128" s="305">
        <v>1308756723.0599999</v>
      </c>
      <c r="K128" s="307">
        <v>7872158263.0599995</v>
      </c>
      <c r="L128" s="305">
        <v>1081400000</v>
      </c>
      <c r="M128" s="308">
        <v>8953558263.0599995</v>
      </c>
    </row>
    <row r="129" spans="2:15">
      <c r="B129" s="276" t="s">
        <v>209</v>
      </c>
      <c r="C129" s="305">
        <v>701961714.41999996</v>
      </c>
      <c r="D129" s="305">
        <v>25253391.399999999</v>
      </c>
      <c r="E129" s="305"/>
      <c r="F129" s="305">
        <v>727215105.81999993</v>
      </c>
      <c r="G129" s="305">
        <v>656949637.51999998</v>
      </c>
      <c r="H129" s="306" t="s">
        <v>261</v>
      </c>
      <c r="I129" s="307">
        <v>656949637.51999998</v>
      </c>
      <c r="J129" s="305">
        <v>1384164743.3399999</v>
      </c>
      <c r="K129" s="307">
        <v>8403056898.2399998</v>
      </c>
      <c r="L129" s="305">
        <v>1232400000</v>
      </c>
      <c r="M129" s="308">
        <v>9635456898.2399998</v>
      </c>
    </row>
    <row r="130" spans="2:15">
      <c r="B130" s="276" t="s">
        <v>210</v>
      </c>
      <c r="C130" s="305">
        <v>707968005.63</v>
      </c>
      <c r="D130" s="305">
        <v>26706261.800000001</v>
      </c>
      <c r="E130" s="305"/>
      <c r="F130" s="305">
        <v>734674267.42999995</v>
      </c>
      <c r="G130" s="305">
        <v>689108592.32000005</v>
      </c>
      <c r="H130" s="306" t="s">
        <v>261</v>
      </c>
      <c r="I130" s="307">
        <v>689108592.32000005</v>
      </c>
      <c r="J130" s="305">
        <v>1423782859.75</v>
      </c>
      <c r="K130" s="307">
        <v>8746931663.0599995</v>
      </c>
      <c r="L130" s="305">
        <v>1335500000</v>
      </c>
      <c r="M130" s="308">
        <v>10082431663.059999</v>
      </c>
    </row>
    <row r="131" spans="2:15">
      <c r="B131" s="276" t="s">
        <v>211</v>
      </c>
      <c r="C131" s="305">
        <v>735994338.55999994</v>
      </c>
      <c r="D131" s="305">
        <v>27003502</v>
      </c>
      <c r="E131" s="305"/>
      <c r="F131" s="305">
        <v>762997840.55999994</v>
      </c>
      <c r="G131" s="305">
        <v>742139779.20000005</v>
      </c>
      <c r="H131" s="306" t="s">
        <v>261</v>
      </c>
      <c r="I131" s="307">
        <v>742139779.20000005</v>
      </c>
      <c r="J131" s="305">
        <v>1505137619.76</v>
      </c>
      <c r="K131" s="307">
        <v>9033341738.9300003</v>
      </c>
      <c r="L131" s="305">
        <v>1473700000</v>
      </c>
      <c r="M131" s="308">
        <v>10507041738.93</v>
      </c>
    </row>
    <row r="132" spans="2:15">
      <c r="B132" s="276" t="s">
        <v>212</v>
      </c>
      <c r="C132" s="305">
        <v>689036554.03999996</v>
      </c>
      <c r="D132" s="305">
        <v>25352649</v>
      </c>
      <c r="E132" s="305"/>
      <c r="F132" s="305">
        <v>714389203.03999996</v>
      </c>
      <c r="G132" s="305">
        <v>781002893.29999995</v>
      </c>
      <c r="H132" s="306" t="s">
        <v>261</v>
      </c>
      <c r="I132" s="307">
        <v>781002893.29999995</v>
      </c>
      <c r="J132" s="305">
        <v>1495392096.3399999</v>
      </c>
      <c r="K132" s="307">
        <v>8564883020.5699997</v>
      </c>
      <c r="L132" s="305">
        <v>1812600000</v>
      </c>
      <c r="M132" s="308">
        <v>10377483020.57</v>
      </c>
      <c r="O132" s="293"/>
    </row>
    <row r="133" spans="2:15">
      <c r="B133" s="276"/>
      <c r="C133" s="305"/>
      <c r="D133" s="305"/>
      <c r="E133" s="305"/>
      <c r="F133" s="305"/>
      <c r="G133" s="305"/>
      <c r="H133" s="306"/>
      <c r="I133" s="307"/>
      <c r="J133" s="305"/>
      <c r="K133" s="307"/>
      <c r="L133" s="305"/>
      <c r="M133" s="308"/>
      <c r="O133" s="293"/>
    </row>
    <row r="134" spans="2:15">
      <c r="B134" s="309" t="s">
        <v>425</v>
      </c>
      <c r="C134" s="185"/>
      <c r="D134" s="185"/>
      <c r="E134" s="185"/>
      <c r="F134" s="185"/>
      <c r="G134" s="185"/>
      <c r="H134" s="185"/>
      <c r="I134" s="185"/>
      <c r="J134" s="185"/>
      <c r="K134" s="185"/>
      <c r="L134" s="185"/>
      <c r="M134" s="273"/>
    </row>
    <row r="135" spans="2:15">
      <c r="B135" s="219" t="s">
        <v>363</v>
      </c>
      <c r="C135" s="305">
        <v>9510606</v>
      </c>
      <c r="D135" s="185"/>
      <c r="E135" s="185"/>
      <c r="F135" s="185"/>
      <c r="G135" s="185"/>
      <c r="H135" s="185"/>
      <c r="I135" s="185"/>
      <c r="J135" s="185"/>
      <c r="K135" s="185"/>
      <c r="L135" s="185"/>
      <c r="M135" s="273"/>
    </row>
    <row r="136" spans="2:15">
      <c r="B136" s="219" t="s">
        <v>364</v>
      </c>
      <c r="C136" s="310">
        <v>9408669</v>
      </c>
      <c r="D136" s="185"/>
      <c r="E136" s="185"/>
      <c r="F136" s="185"/>
      <c r="G136" s="185"/>
      <c r="H136" s="185"/>
      <c r="I136" s="185"/>
      <c r="J136" s="185"/>
      <c r="K136" s="185"/>
      <c r="L136" s="185"/>
      <c r="M136" s="273"/>
    </row>
    <row r="137" spans="2:15">
      <c r="B137" s="219" t="s">
        <v>365</v>
      </c>
      <c r="C137" s="310">
        <v>9365803</v>
      </c>
      <c r="D137" s="185"/>
      <c r="E137" s="185"/>
      <c r="F137" s="185"/>
      <c r="G137" s="185"/>
      <c r="H137" s="185"/>
      <c r="I137" s="185"/>
      <c r="J137" s="185"/>
      <c r="K137" s="185"/>
      <c r="L137" s="185"/>
      <c r="M137" s="273"/>
    </row>
    <row r="138" spans="2:15">
      <c r="B138" s="276" t="s">
        <v>366</v>
      </c>
      <c r="C138" s="310">
        <v>10063803</v>
      </c>
      <c r="D138" s="185"/>
      <c r="E138" s="185"/>
      <c r="F138" s="185"/>
      <c r="G138" s="285" t="s">
        <v>424</v>
      </c>
      <c r="H138" s="185"/>
      <c r="I138" s="185"/>
      <c r="J138" s="185"/>
      <c r="K138" s="185"/>
      <c r="L138" s="185"/>
      <c r="M138" s="273"/>
    </row>
    <row r="139" spans="2:15">
      <c r="B139" s="219" t="s">
        <v>367</v>
      </c>
      <c r="C139" s="310">
        <v>10698205.41</v>
      </c>
      <c r="D139" s="185"/>
      <c r="E139" s="185"/>
      <c r="F139" s="185"/>
      <c r="G139" s="185" t="s">
        <v>344</v>
      </c>
      <c r="H139" s="185"/>
      <c r="I139" s="185"/>
      <c r="J139" s="185"/>
      <c r="K139" s="185"/>
      <c r="L139" s="185"/>
      <c r="M139" s="273"/>
    </row>
    <row r="140" spans="2:15">
      <c r="B140" s="219" t="s">
        <v>368</v>
      </c>
      <c r="C140" s="310">
        <v>13468779.4</v>
      </c>
      <c r="D140" s="185"/>
      <c r="E140" s="185"/>
      <c r="F140" s="185"/>
      <c r="G140" s="185"/>
      <c r="H140" s="185"/>
      <c r="I140" s="185"/>
      <c r="J140" s="185"/>
      <c r="K140" s="185"/>
      <c r="L140" s="185"/>
      <c r="M140" s="273"/>
    </row>
    <row r="141" spans="2:15">
      <c r="B141" s="219" t="s">
        <v>208</v>
      </c>
      <c r="C141" s="310">
        <v>14533301.92</v>
      </c>
      <c r="D141" s="185"/>
      <c r="E141" s="185"/>
      <c r="F141" s="185"/>
      <c r="G141" s="185"/>
      <c r="H141" s="185"/>
      <c r="I141" s="185"/>
      <c r="J141" s="185"/>
      <c r="K141" s="185"/>
      <c r="L141" s="185"/>
      <c r="M141" s="273"/>
    </row>
    <row r="142" spans="2:15">
      <c r="B142" s="219" t="s">
        <v>209</v>
      </c>
      <c r="C142" s="310">
        <v>13571776.109999999</v>
      </c>
      <c r="D142" s="185"/>
      <c r="E142" s="185"/>
      <c r="F142" s="185"/>
      <c r="G142" s="185"/>
      <c r="H142" s="185"/>
      <c r="I142" s="185"/>
      <c r="J142" s="185"/>
      <c r="K142" s="185"/>
      <c r="L142" s="185"/>
      <c r="M142" s="273"/>
    </row>
    <row r="143" spans="2:15">
      <c r="B143" s="219" t="s">
        <v>210</v>
      </c>
      <c r="C143" s="310">
        <v>14228520</v>
      </c>
      <c r="D143" s="185"/>
      <c r="E143" s="185"/>
      <c r="F143" s="185"/>
      <c r="G143" s="185"/>
      <c r="H143" s="185"/>
      <c r="I143" s="185"/>
      <c r="J143" s="185"/>
      <c r="K143" s="185"/>
      <c r="L143" s="185"/>
      <c r="M143" s="273"/>
    </row>
    <row r="144" spans="2:15">
      <c r="B144" s="219" t="s">
        <v>211</v>
      </c>
      <c r="C144" s="310">
        <v>12974505.91</v>
      </c>
      <c r="D144" s="185"/>
      <c r="E144" s="185"/>
      <c r="F144" s="185"/>
      <c r="G144" s="185"/>
      <c r="H144" s="185"/>
      <c r="I144" s="185"/>
      <c r="J144" s="185"/>
      <c r="K144" s="185"/>
      <c r="L144" s="185"/>
      <c r="M144" s="273"/>
    </row>
    <row r="145" spans="2:13">
      <c r="B145" s="206" t="s">
        <v>212</v>
      </c>
      <c r="C145" s="311">
        <v>14755084.67</v>
      </c>
      <c r="D145" s="286"/>
      <c r="E145" s="286"/>
      <c r="F145" s="286"/>
      <c r="G145" s="286"/>
      <c r="H145" s="286"/>
      <c r="I145" s="286"/>
      <c r="J145" s="286"/>
      <c r="K145" s="286"/>
      <c r="L145" s="286"/>
      <c r="M145" s="287"/>
    </row>
    <row r="146" spans="2:13">
      <c r="B146" s="198" t="s">
        <v>222</v>
      </c>
      <c r="C146" s="221"/>
      <c r="D146" s="185"/>
      <c r="E146" s="185"/>
      <c r="F146" s="185"/>
      <c r="G146" s="185"/>
      <c r="H146" s="185"/>
      <c r="I146" s="185"/>
      <c r="J146" s="185"/>
      <c r="K146" s="185"/>
      <c r="L146" s="185"/>
      <c r="M146" s="185"/>
    </row>
    <row r="147" spans="2:13">
      <c r="B147" s="198" t="s">
        <v>254</v>
      </c>
      <c r="C147" s="221"/>
      <c r="D147" s="185"/>
      <c r="E147" s="185"/>
      <c r="F147" s="185"/>
      <c r="G147" s="185"/>
      <c r="H147" s="185"/>
      <c r="I147" s="185"/>
      <c r="J147" s="185"/>
      <c r="K147" s="185"/>
      <c r="L147" s="185"/>
      <c r="M147" s="185"/>
    </row>
    <row r="148" spans="2:13">
      <c r="B148" s="185" t="s">
        <v>255</v>
      </c>
      <c r="C148" s="221"/>
      <c r="D148" s="185"/>
      <c r="E148" s="185"/>
      <c r="F148" s="185"/>
      <c r="G148" s="185" t="s">
        <v>256</v>
      </c>
      <c r="H148" s="185"/>
      <c r="I148" s="185"/>
      <c r="J148" s="185"/>
      <c r="K148" s="185"/>
      <c r="L148" s="185"/>
      <c r="M148" s="185"/>
    </row>
    <row r="149" spans="2:13">
      <c r="B149" s="185" t="s">
        <v>257</v>
      </c>
      <c r="C149" s="198"/>
      <c r="D149" s="185"/>
      <c r="E149" s="185"/>
      <c r="F149" s="185"/>
      <c r="G149" s="185" t="s">
        <v>258</v>
      </c>
      <c r="H149" s="185"/>
      <c r="I149" s="185"/>
      <c r="J149" s="185"/>
      <c r="K149" s="185"/>
      <c r="L149" s="185"/>
      <c r="M149" s="185"/>
    </row>
    <row r="150" spans="2:13">
      <c r="B150" s="288" t="s">
        <v>221</v>
      </c>
      <c r="C150" s="198"/>
      <c r="D150" s="185"/>
      <c r="E150" s="185"/>
      <c r="F150" s="185"/>
      <c r="G150" s="185" t="s">
        <v>259</v>
      </c>
      <c r="H150" s="185"/>
      <c r="I150" s="185"/>
      <c r="J150" s="185"/>
      <c r="K150" s="185"/>
      <c r="L150" s="185"/>
      <c r="M150" s="185"/>
    </row>
    <row r="151" spans="2:13">
      <c r="B151" s="288"/>
      <c r="C151" s="198"/>
      <c r="D151" s="185"/>
      <c r="E151" s="185"/>
      <c r="F151" s="185"/>
      <c r="G151" s="185"/>
      <c r="H151" s="185"/>
      <c r="I151" s="185"/>
      <c r="J151" s="185"/>
      <c r="K151" s="185"/>
      <c r="L151" s="185"/>
      <c r="M151" s="185"/>
    </row>
    <row r="152" spans="2:13">
      <c r="B152" s="341" t="s">
        <v>447</v>
      </c>
      <c r="C152" s="198"/>
      <c r="D152" s="185"/>
      <c r="E152" s="185"/>
      <c r="F152" s="185"/>
      <c r="G152" s="185"/>
      <c r="H152" s="185"/>
      <c r="I152" s="185"/>
      <c r="J152" s="185"/>
      <c r="K152" s="185"/>
      <c r="L152" s="185"/>
      <c r="M152" s="185"/>
    </row>
    <row r="153" spans="2:13">
      <c r="B153" s="266" t="s">
        <v>223</v>
      </c>
      <c r="C153" s="250"/>
      <c r="D153" s="250"/>
      <c r="E153" s="250"/>
      <c r="F153" s="250"/>
      <c r="G153" s="250"/>
      <c r="H153" s="250"/>
      <c r="I153" s="250"/>
      <c r="J153" s="267"/>
      <c r="K153" s="250"/>
      <c r="L153" s="250"/>
      <c r="M153" s="268"/>
    </row>
    <row r="154" spans="2:13">
      <c r="B154" s="219"/>
      <c r="C154" s="312" t="s">
        <v>240</v>
      </c>
      <c r="D154" s="312" t="s">
        <v>260</v>
      </c>
      <c r="E154" s="312"/>
      <c r="F154" s="313" t="s">
        <v>243</v>
      </c>
      <c r="G154" s="312" t="s">
        <v>244</v>
      </c>
      <c r="H154" s="313" t="s">
        <v>245</v>
      </c>
      <c r="I154" s="313" t="s">
        <v>246</v>
      </c>
      <c r="J154" s="272" t="s">
        <v>57</v>
      </c>
      <c r="K154" s="271" t="s">
        <v>247</v>
      </c>
      <c r="L154" s="271" t="s">
        <v>57</v>
      </c>
      <c r="M154" s="275"/>
    </row>
    <row r="155" spans="2:13">
      <c r="B155" s="219"/>
      <c r="C155" s="314"/>
      <c r="D155" s="314"/>
      <c r="E155" s="314"/>
      <c r="F155" s="314"/>
      <c r="G155" s="314"/>
      <c r="H155" s="314"/>
      <c r="I155" s="314"/>
      <c r="J155" s="271" t="s">
        <v>248</v>
      </c>
      <c r="K155" s="271" t="s">
        <v>249</v>
      </c>
      <c r="L155" s="271" t="s">
        <v>250</v>
      </c>
      <c r="M155" s="275"/>
    </row>
    <row r="156" spans="2:13">
      <c r="B156" s="421" t="s">
        <v>64</v>
      </c>
      <c r="C156" s="430">
        <v>1429860300.1900001</v>
      </c>
      <c r="D156" s="430">
        <v>154692449</v>
      </c>
      <c r="E156" s="422"/>
      <c r="F156" s="422">
        <v>1584552749.1900001</v>
      </c>
      <c r="G156" s="430">
        <v>4319414669.8999996</v>
      </c>
      <c r="H156" s="430">
        <v>1388583542.27</v>
      </c>
      <c r="I156" s="423">
        <v>5707998212.1700001</v>
      </c>
      <c r="J156" s="423">
        <v>7292550961.3600006</v>
      </c>
      <c r="K156" s="422">
        <v>2033900000</v>
      </c>
      <c r="L156" s="423">
        <v>9326450961.3600006</v>
      </c>
      <c r="M156" s="427"/>
    </row>
    <row r="157" spans="2:13">
      <c r="B157" s="276" t="s">
        <v>65</v>
      </c>
      <c r="C157" s="310">
        <v>1463256599.9300001</v>
      </c>
      <c r="D157" s="310">
        <v>129523974.7</v>
      </c>
      <c r="E157" s="305"/>
      <c r="F157" s="305">
        <v>1592780574.6300001</v>
      </c>
      <c r="G157" s="310">
        <v>4123482127.7399998</v>
      </c>
      <c r="H157" s="310">
        <v>1380416342.1199999</v>
      </c>
      <c r="I157" s="307">
        <v>5503898469.8599997</v>
      </c>
      <c r="J157" s="307">
        <v>7096679044.4899998</v>
      </c>
      <c r="K157" s="307">
        <v>2183101118</v>
      </c>
      <c r="L157" s="307">
        <v>9279780162.4899998</v>
      </c>
      <c r="M157" s="275"/>
    </row>
    <row r="158" spans="2:13">
      <c r="B158" s="315" t="s">
        <v>1</v>
      </c>
      <c r="C158" s="310">
        <v>1785357914.7</v>
      </c>
      <c r="D158" s="310">
        <v>118821878.73999999</v>
      </c>
      <c r="E158" s="310"/>
      <c r="F158" s="310">
        <v>1904179793.4400001</v>
      </c>
      <c r="G158" s="310">
        <v>4630980302.0100002</v>
      </c>
      <c r="H158" s="310">
        <v>1413858158.0999999</v>
      </c>
      <c r="I158" s="307">
        <v>6044838460.1099997</v>
      </c>
      <c r="J158" s="307">
        <v>7949018253.5499992</v>
      </c>
      <c r="K158" s="310">
        <v>2752825107</v>
      </c>
      <c r="L158" s="307">
        <v>10701843360.549999</v>
      </c>
      <c r="M158" s="275"/>
    </row>
    <row r="159" spans="2:13">
      <c r="B159" s="316"/>
      <c r="C159" s="317"/>
      <c r="D159" s="317"/>
      <c r="E159" s="317"/>
      <c r="F159" s="317"/>
      <c r="G159" s="317"/>
      <c r="H159" s="317"/>
      <c r="I159" s="317"/>
      <c r="J159" s="317"/>
      <c r="K159" s="317"/>
      <c r="L159" s="317"/>
      <c r="M159" s="318"/>
    </row>
    <row r="160" spans="2:13">
      <c r="B160" s="319" t="s">
        <v>213</v>
      </c>
      <c r="C160" s="320" t="s">
        <v>240</v>
      </c>
      <c r="D160" s="320" t="s">
        <v>260</v>
      </c>
      <c r="E160" s="320"/>
      <c r="F160" s="321" t="s">
        <v>243</v>
      </c>
      <c r="G160" s="320" t="s">
        <v>244</v>
      </c>
      <c r="H160" s="321" t="s">
        <v>245</v>
      </c>
      <c r="I160" s="321" t="s">
        <v>246</v>
      </c>
      <c r="J160" s="322" t="s">
        <v>214</v>
      </c>
      <c r="K160" s="322" t="s">
        <v>195</v>
      </c>
      <c r="L160" s="321" t="s">
        <v>215</v>
      </c>
      <c r="M160" s="323" t="s">
        <v>262</v>
      </c>
    </row>
    <row r="161" spans="2:13">
      <c r="B161" s="276" t="s">
        <v>3</v>
      </c>
      <c r="C161" s="310">
        <v>2088188914.9800007</v>
      </c>
      <c r="D161" s="310">
        <v>103984977.14000002</v>
      </c>
      <c r="E161" s="324"/>
      <c r="F161" s="310">
        <v>2192173892.1200008</v>
      </c>
      <c r="G161" s="310">
        <v>5315606905.250001</v>
      </c>
      <c r="H161" s="310">
        <v>1204716251.6599982</v>
      </c>
      <c r="I161" s="361">
        <v>6520323156.9099989</v>
      </c>
      <c r="J161" s="361">
        <v>8712497049.0299988</v>
      </c>
      <c r="K161" s="362">
        <v>16718673.850000003</v>
      </c>
      <c r="L161" s="361">
        <v>3043936193.7100015</v>
      </c>
      <c r="M161" s="363">
        <v>11773151916.59</v>
      </c>
    </row>
    <row r="162" spans="2:13">
      <c r="B162" s="276" t="s">
        <v>304</v>
      </c>
      <c r="C162" s="310">
        <v>1981594072.3</v>
      </c>
      <c r="D162" s="310">
        <v>101429150.48</v>
      </c>
      <c r="E162" s="324"/>
      <c r="F162" s="310">
        <v>2083023222.78</v>
      </c>
      <c r="G162" s="310">
        <v>5127198161.4300003</v>
      </c>
      <c r="H162" s="310">
        <v>1236961875.5799999</v>
      </c>
      <c r="I162" s="361">
        <v>6364160037.0100002</v>
      </c>
      <c r="J162" s="361">
        <v>8447183259.79</v>
      </c>
      <c r="K162" s="362">
        <v>16568616.880000001</v>
      </c>
      <c r="L162" s="361">
        <v>3139112049.46</v>
      </c>
      <c r="M162" s="363">
        <v>11602863926.129999</v>
      </c>
    </row>
    <row r="163" spans="2:13">
      <c r="B163" s="276" t="s">
        <v>290</v>
      </c>
      <c r="C163" s="310">
        <v>2005253339.55</v>
      </c>
      <c r="D163" s="310">
        <v>102355664.61</v>
      </c>
      <c r="E163" s="324"/>
      <c r="F163" s="310">
        <v>2107609004.1600001</v>
      </c>
      <c r="G163" s="310">
        <v>4844366563.6499996</v>
      </c>
      <c r="H163" s="310">
        <v>1243669703.77</v>
      </c>
      <c r="I163" s="361">
        <v>6088036267.4200001</v>
      </c>
      <c r="J163" s="361">
        <v>8195645271.5799999</v>
      </c>
      <c r="K163" s="362">
        <v>16002440.42</v>
      </c>
      <c r="L163" s="361">
        <v>3487069943.6599998</v>
      </c>
      <c r="M163" s="363">
        <v>11698717655.66</v>
      </c>
    </row>
    <row r="164" spans="2:13">
      <c r="B164" s="526" t="s">
        <v>339</v>
      </c>
      <c r="C164" s="527">
        <v>2142135695.48</v>
      </c>
      <c r="D164" s="527">
        <v>104447647.75</v>
      </c>
      <c r="E164" s="527"/>
      <c r="F164" s="527">
        <v>2246583343.23</v>
      </c>
      <c r="G164" s="527">
        <v>4918980015.1499996</v>
      </c>
      <c r="H164" s="527">
        <v>1370238848.2</v>
      </c>
      <c r="I164" s="361">
        <v>6289218863.3500004</v>
      </c>
      <c r="J164" s="361">
        <v>8535802206.5799999</v>
      </c>
      <c r="K164" s="362">
        <v>16858041.780000001</v>
      </c>
      <c r="L164" s="361">
        <v>3954440735.9000001</v>
      </c>
      <c r="M164" s="363">
        <v>12507100984.26</v>
      </c>
    </row>
    <row r="165" spans="2:13">
      <c r="B165" s="526" t="s">
        <v>466</v>
      </c>
      <c r="C165" s="527">
        <v>2247741985.3899999</v>
      </c>
      <c r="D165" s="527">
        <v>119462970.42</v>
      </c>
      <c r="E165" s="527"/>
      <c r="F165" s="527">
        <v>2367204955.8099999</v>
      </c>
      <c r="G165" s="527">
        <v>4966909221.4499998</v>
      </c>
      <c r="H165" s="527">
        <v>1787793796.8299999</v>
      </c>
      <c r="I165" s="361">
        <v>6754703018.2799997</v>
      </c>
      <c r="J165" s="361">
        <v>9121907974.0900002</v>
      </c>
      <c r="K165" s="362">
        <v>14971053</v>
      </c>
      <c r="L165" s="361">
        <v>4436561168.8299999</v>
      </c>
      <c r="M165" s="363">
        <v>13573440195.92</v>
      </c>
    </row>
    <row r="166" spans="2:13">
      <c r="B166" s="526" t="s">
        <v>331</v>
      </c>
      <c r="C166" s="527">
        <v>2707517999.8600001</v>
      </c>
      <c r="D166" s="527">
        <v>128887707.41</v>
      </c>
      <c r="E166" s="527"/>
      <c r="F166" s="527">
        <v>2836405707.27</v>
      </c>
      <c r="G166" s="527">
        <v>5179039991.1599998</v>
      </c>
      <c r="H166" s="527">
        <v>1843118165.5599999</v>
      </c>
      <c r="I166" s="361">
        <v>7022158156.7200003</v>
      </c>
      <c r="J166" s="361">
        <v>9858563863.9899998</v>
      </c>
      <c r="K166" s="362">
        <v>14228777.23</v>
      </c>
      <c r="L166" s="361">
        <v>4577775055.6899996</v>
      </c>
      <c r="M166" s="363">
        <v>14450567696.91</v>
      </c>
    </row>
    <row r="167" spans="2:13">
      <c r="B167" s="276" t="s">
        <v>427</v>
      </c>
      <c r="C167" s="310">
        <v>3434664506.3800001</v>
      </c>
      <c r="D167" s="310">
        <v>159891297.72</v>
      </c>
      <c r="E167" s="310"/>
      <c r="F167" s="310">
        <v>3594555804.0999999</v>
      </c>
      <c r="G167" s="310">
        <v>5146443589.7200003</v>
      </c>
      <c r="H167" s="310">
        <v>2822505250.4299998</v>
      </c>
      <c r="I167" s="361">
        <v>7968948840.1499996</v>
      </c>
      <c r="J167" s="361">
        <v>11563504644.25</v>
      </c>
      <c r="K167" s="361">
        <v>75847809.620000005</v>
      </c>
      <c r="L167" s="361">
        <v>5074830443.2399998</v>
      </c>
      <c r="M167" s="361">
        <v>16714182897.110001</v>
      </c>
    </row>
    <row r="168" spans="2:13">
      <c r="B168" s="276"/>
      <c r="C168" s="192"/>
      <c r="D168" s="192"/>
      <c r="E168" s="192"/>
      <c r="F168" s="192"/>
      <c r="G168" s="192"/>
      <c r="H168" s="192"/>
      <c r="I168" s="191"/>
      <c r="J168" s="191"/>
      <c r="K168" s="192"/>
      <c r="L168" s="191"/>
      <c r="M168" s="275"/>
    </row>
    <row r="169" spans="2:13">
      <c r="B169" s="276"/>
      <c r="C169" s="192"/>
      <c r="D169" s="192"/>
      <c r="E169" s="192"/>
      <c r="F169" s="192"/>
      <c r="G169" s="192"/>
      <c r="H169" s="192"/>
      <c r="I169" s="191"/>
      <c r="J169" s="191"/>
      <c r="K169" s="192"/>
      <c r="L169" s="191"/>
      <c r="M169" s="275"/>
    </row>
    <row r="170" spans="2:13">
      <c r="B170" s="276"/>
      <c r="C170" s="192"/>
      <c r="D170" s="192"/>
      <c r="E170" s="192"/>
      <c r="F170" s="192"/>
      <c r="G170" s="192"/>
      <c r="H170" s="192"/>
      <c r="I170" s="191"/>
      <c r="J170" s="191"/>
      <c r="K170" s="192"/>
      <c r="L170" s="191"/>
      <c r="M170" s="275"/>
    </row>
    <row r="171" spans="2:13">
      <c r="B171" s="276"/>
      <c r="C171" s="192"/>
      <c r="D171" s="192"/>
      <c r="E171" s="192"/>
      <c r="F171" s="192"/>
      <c r="G171" s="192"/>
      <c r="H171" s="192"/>
      <c r="I171" s="191"/>
      <c r="J171" s="191"/>
      <c r="K171" s="192"/>
      <c r="L171" s="191"/>
      <c r="M171" s="275"/>
    </row>
    <row r="172" spans="2:13">
      <c r="B172" s="277" t="s">
        <v>251</v>
      </c>
      <c r="C172" s="278"/>
      <c r="D172" s="278"/>
      <c r="E172" s="278"/>
      <c r="F172" s="278"/>
      <c r="G172" s="278"/>
      <c r="H172" s="278"/>
      <c r="I172" s="278"/>
      <c r="J172" s="278"/>
      <c r="K172" s="300" t="s">
        <v>227</v>
      </c>
      <c r="L172" s="278"/>
      <c r="M172" s="282" t="s">
        <v>57</v>
      </c>
    </row>
    <row r="173" spans="2:13">
      <c r="B173" s="219"/>
      <c r="C173" s="312" t="s">
        <v>240</v>
      </c>
      <c r="D173" s="312" t="s">
        <v>260</v>
      </c>
      <c r="E173" s="312"/>
      <c r="F173" s="313" t="s">
        <v>243</v>
      </c>
      <c r="G173" s="312" t="s">
        <v>244</v>
      </c>
      <c r="H173" s="313" t="s">
        <v>245</v>
      </c>
      <c r="I173" s="313" t="s">
        <v>246</v>
      </c>
      <c r="J173" s="281" t="s">
        <v>203</v>
      </c>
      <c r="K173" s="271" t="s">
        <v>196</v>
      </c>
      <c r="L173" s="313" t="s">
        <v>247</v>
      </c>
      <c r="M173" s="326"/>
    </row>
    <row r="174" spans="2:13">
      <c r="B174" s="219"/>
      <c r="C174" s="327"/>
      <c r="D174" s="328"/>
      <c r="E174" s="328"/>
      <c r="F174" s="327"/>
      <c r="G174" s="327"/>
      <c r="H174" s="327"/>
      <c r="I174" s="327"/>
      <c r="J174" s="281" t="s">
        <v>248</v>
      </c>
      <c r="K174" s="271" t="s">
        <v>252</v>
      </c>
      <c r="L174" s="313" t="s">
        <v>249</v>
      </c>
      <c r="M174" s="326"/>
    </row>
    <row r="175" spans="2:13">
      <c r="B175" s="276" t="s">
        <v>64</v>
      </c>
      <c r="C175" s="329">
        <v>656913329</v>
      </c>
      <c r="D175" s="329">
        <v>23915012.199999999</v>
      </c>
      <c r="E175" s="297"/>
      <c r="F175" s="297">
        <v>680828341.20000005</v>
      </c>
      <c r="G175" s="329">
        <v>864226398.5</v>
      </c>
      <c r="H175" s="364">
        <v>0</v>
      </c>
      <c r="I175" s="297">
        <v>864226398.5</v>
      </c>
      <c r="J175" s="297">
        <v>1545054739.7</v>
      </c>
      <c r="K175" s="330">
        <v>8837605701.0600014</v>
      </c>
      <c r="L175" s="298">
        <v>2033900000</v>
      </c>
      <c r="M175" s="331">
        <v>10871505701.060001</v>
      </c>
    </row>
    <row r="176" spans="2:13">
      <c r="B176" s="276" t="s">
        <v>65</v>
      </c>
      <c r="C176" s="329">
        <v>567399904.89999998</v>
      </c>
      <c r="D176" s="329">
        <v>21021089.800000001</v>
      </c>
      <c r="E176" s="297"/>
      <c r="F176" s="297">
        <v>588420994.70000005</v>
      </c>
      <c r="G176" s="329">
        <v>877483279</v>
      </c>
      <c r="H176" s="364">
        <v>0</v>
      </c>
      <c r="I176" s="297">
        <v>877483279</v>
      </c>
      <c r="J176" s="297">
        <v>1465904273.7</v>
      </c>
      <c r="K176" s="330">
        <v>8562583318.1899996</v>
      </c>
      <c r="L176" s="307">
        <v>2183101118</v>
      </c>
      <c r="M176" s="331">
        <v>10745684436.189999</v>
      </c>
    </row>
    <row r="177" spans="2:13">
      <c r="B177" s="315" t="s">
        <v>1</v>
      </c>
      <c r="C177" s="329">
        <v>494124051.30000001</v>
      </c>
      <c r="D177" s="329">
        <v>19115442.5</v>
      </c>
      <c r="E177" s="297"/>
      <c r="F177" s="297">
        <v>513239493.80000001</v>
      </c>
      <c r="G177" s="297">
        <v>880965643.70000005</v>
      </c>
      <c r="H177" s="364">
        <v>0</v>
      </c>
      <c r="I177" s="297">
        <v>880965643.70000005</v>
      </c>
      <c r="J177" s="297">
        <v>1394205137.5</v>
      </c>
      <c r="K177" s="330">
        <v>9343223391.0499992</v>
      </c>
      <c r="L177" s="310">
        <v>2752825107</v>
      </c>
      <c r="M177" s="331">
        <v>12096048498.049999</v>
      </c>
    </row>
    <row r="178" spans="2:13">
      <c r="B178" s="316"/>
      <c r="C178" s="332"/>
      <c r="D178" s="332"/>
      <c r="E178" s="332"/>
      <c r="F178" s="332"/>
      <c r="G178" s="332"/>
      <c r="H178" s="332"/>
      <c r="I178" s="332"/>
      <c r="J178" s="332"/>
      <c r="K178" s="332"/>
      <c r="L178" s="332"/>
      <c r="M178" s="333"/>
    </row>
    <row r="179" spans="2:13">
      <c r="B179" s="319" t="s">
        <v>213</v>
      </c>
      <c r="C179" s="320" t="s">
        <v>240</v>
      </c>
      <c r="D179" s="320" t="s">
        <v>260</v>
      </c>
      <c r="E179" s="320"/>
      <c r="F179" s="321" t="s">
        <v>243</v>
      </c>
      <c r="G179" s="320" t="s">
        <v>244</v>
      </c>
      <c r="H179" s="321" t="s">
        <v>245</v>
      </c>
      <c r="I179" s="321" t="s">
        <v>246</v>
      </c>
      <c r="J179" s="322" t="s">
        <v>214</v>
      </c>
      <c r="K179" s="322" t="s">
        <v>263</v>
      </c>
      <c r="L179" s="321" t="s">
        <v>215</v>
      </c>
      <c r="M179" s="323" t="s">
        <v>289</v>
      </c>
    </row>
    <row r="180" spans="2:13">
      <c r="B180" s="334" t="s">
        <v>3</v>
      </c>
      <c r="C180" s="297">
        <v>444029284.70000041</v>
      </c>
      <c r="D180" s="297">
        <v>16448624.699999981</v>
      </c>
      <c r="E180" s="297"/>
      <c r="F180" s="297">
        <v>460477909.40000039</v>
      </c>
      <c r="G180" s="297">
        <v>880418080.49999988</v>
      </c>
      <c r="H180" s="192">
        <v>0</v>
      </c>
      <c r="I180" s="297">
        <v>880418080.49999988</v>
      </c>
      <c r="J180" s="297">
        <v>1340895989.9000003</v>
      </c>
      <c r="K180" s="297">
        <v>10053393038.929998</v>
      </c>
      <c r="L180" s="297">
        <v>38361124.100000009</v>
      </c>
      <c r="M180" s="325">
        <v>13152409030.59</v>
      </c>
    </row>
    <row r="181" spans="2:13">
      <c r="B181" s="334" t="s">
        <v>304</v>
      </c>
      <c r="C181" s="297">
        <v>484120873.98000002</v>
      </c>
      <c r="D181" s="297">
        <v>16143997.27</v>
      </c>
      <c r="E181" s="297"/>
      <c r="F181" s="297">
        <v>500264871.25</v>
      </c>
      <c r="G181" s="297">
        <v>915055635.88</v>
      </c>
      <c r="H181" s="192">
        <v>0</v>
      </c>
      <c r="I181" s="297">
        <v>915055635.88</v>
      </c>
      <c r="J181" s="297">
        <v>1415320507.1300001</v>
      </c>
      <c r="K181" s="297">
        <v>9862503766.9200001</v>
      </c>
      <c r="L181" s="297">
        <v>40183134.509999998</v>
      </c>
      <c r="M181" s="325">
        <v>13058367567.769999</v>
      </c>
    </row>
    <row r="182" spans="2:13">
      <c r="B182" s="334" t="s">
        <v>290</v>
      </c>
      <c r="C182" s="297">
        <v>494513004.68000001</v>
      </c>
      <c r="D182" s="297">
        <v>16477195.789999999</v>
      </c>
      <c r="E182" s="297"/>
      <c r="F182" s="297">
        <v>510990200.47000003</v>
      </c>
      <c r="G182" s="297">
        <v>929032414.45000005</v>
      </c>
      <c r="H182" s="192">
        <v>0</v>
      </c>
      <c r="I182" s="297">
        <v>929032414.45000005</v>
      </c>
      <c r="J182" s="297">
        <v>1440022614.9200001</v>
      </c>
      <c r="K182" s="297">
        <v>9635667886.5</v>
      </c>
      <c r="L182" s="297">
        <v>44642304.009999998</v>
      </c>
      <c r="M182" s="325">
        <v>13183382574.59</v>
      </c>
    </row>
    <row r="183" spans="2:13">
      <c r="B183" s="526" t="s">
        <v>339</v>
      </c>
      <c r="C183" s="297">
        <v>512660643.18000001</v>
      </c>
      <c r="D183" s="297">
        <v>16287445.18</v>
      </c>
      <c r="E183" s="297"/>
      <c r="F183" s="297">
        <v>528948088.36000001</v>
      </c>
      <c r="G183" s="297">
        <v>942085947.54999995</v>
      </c>
      <c r="H183" s="192">
        <v>0</v>
      </c>
      <c r="I183" s="297">
        <v>942085947.54999995</v>
      </c>
      <c r="J183" s="297">
        <v>1471034035.9100001</v>
      </c>
      <c r="K183" s="297">
        <v>10006836242.49</v>
      </c>
      <c r="L183" s="297">
        <v>48802753.630000003</v>
      </c>
      <c r="M183" s="325">
        <v>14026937773.799999</v>
      </c>
    </row>
    <row r="184" spans="2:13">
      <c r="B184" s="526" t="s">
        <v>466</v>
      </c>
      <c r="C184" s="297">
        <v>521358290.80000001</v>
      </c>
      <c r="D184" s="297">
        <v>17799421.199999999</v>
      </c>
      <c r="E184" s="297"/>
      <c r="F184" s="297">
        <v>539157712</v>
      </c>
      <c r="G184" s="297">
        <v>911124051.5</v>
      </c>
      <c r="H184" s="192">
        <v>0</v>
      </c>
      <c r="I184" s="297">
        <v>911124051.5</v>
      </c>
      <c r="J184" s="297">
        <v>1450281763.5</v>
      </c>
      <c r="K184" s="297">
        <v>10572189737.59</v>
      </c>
      <c r="L184" s="297">
        <v>53945606.399999999</v>
      </c>
      <c r="M184" s="325">
        <v>15077667565.82</v>
      </c>
    </row>
    <row r="185" spans="2:13">
      <c r="B185" s="526" t="s">
        <v>331</v>
      </c>
      <c r="C185" s="297">
        <v>595270317.5</v>
      </c>
      <c r="D185" s="297">
        <v>18163631.600000001</v>
      </c>
      <c r="E185" s="297"/>
      <c r="F185" s="297">
        <v>613433949.10000002</v>
      </c>
      <c r="G185" s="297">
        <v>920942919.60000002</v>
      </c>
      <c r="H185" s="192">
        <v>0</v>
      </c>
      <c r="I185" s="297">
        <v>920942919.60000002</v>
      </c>
      <c r="J185" s="297">
        <v>1534376868.7</v>
      </c>
      <c r="K185" s="297">
        <v>10656284842.790001</v>
      </c>
      <c r="L185" s="297">
        <v>58203759.100000001</v>
      </c>
      <c r="M185" s="325">
        <v>15166020823.720001</v>
      </c>
    </row>
    <row r="186" spans="2:13">
      <c r="B186" s="276" t="s">
        <v>427</v>
      </c>
      <c r="C186" s="297">
        <v>621265989.20000005</v>
      </c>
      <c r="D186" s="297">
        <v>21016479</v>
      </c>
      <c r="E186" s="297"/>
      <c r="F186" s="297">
        <v>642282468.20000005</v>
      </c>
      <c r="G186" s="297">
        <v>867856016.20000005</v>
      </c>
      <c r="H186" s="192">
        <v>0</v>
      </c>
      <c r="I186" s="297">
        <v>867856016.20000005</v>
      </c>
      <c r="J186" s="297">
        <v>1510138484.4000001</v>
      </c>
      <c r="K186" s="191"/>
      <c r="L186" s="192"/>
      <c r="M186" s="193"/>
    </row>
    <row r="187" spans="2:13">
      <c r="B187" s="276"/>
      <c r="C187" s="192"/>
      <c r="D187" s="192"/>
      <c r="E187" s="192"/>
      <c r="F187" s="192"/>
      <c r="G187" s="192"/>
      <c r="H187" s="192"/>
      <c r="I187" s="191"/>
      <c r="J187" s="192"/>
      <c r="K187" s="191"/>
      <c r="L187" s="192"/>
      <c r="M187" s="193"/>
    </row>
    <row r="188" spans="2:13">
      <c r="B188" s="276" t="s">
        <v>263</v>
      </c>
      <c r="C188" s="192" t="s">
        <v>302</v>
      </c>
      <c r="D188" s="192"/>
      <c r="E188" s="192"/>
      <c r="F188" s="192"/>
      <c r="G188" s="192"/>
      <c r="H188" s="192"/>
      <c r="I188" s="191"/>
      <c r="J188" s="192"/>
      <c r="K188" s="191"/>
      <c r="L188" s="192"/>
      <c r="M188" s="193"/>
    </row>
    <row r="189" spans="2:13">
      <c r="B189" s="276" t="s">
        <v>289</v>
      </c>
      <c r="C189" s="192" t="s">
        <v>303</v>
      </c>
      <c r="D189" s="192"/>
      <c r="E189" s="192"/>
      <c r="F189" s="192"/>
      <c r="G189" s="192"/>
      <c r="H189" s="192"/>
      <c r="I189" s="191"/>
      <c r="J189" s="192"/>
      <c r="K189" s="191"/>
      <c r="L189" s="192"/>
      <c r="M189" s="193"/>
    </row>
    <row r="190" spans="2:13">
      <c r="B190" s="276"/>
      <c r="C190" s="192"/>
      <c r="D190" s="192"/>
      <c r="E190" s="192"/>
      <c r="F190" s="192"/>
      <c r="G190" s="192"/>
      <c r="H190" s="192"/>
      <c r="I190" s="191"/>
      <c r="J190" s="192"/>
      <c r="K190" s="191"/>
      <c r="L190" s="192"/>
      <c r="M190" s="193"/>
    </row>
    <row r="191" spans="2:13">
      <c r="B191" s="276"/>
      <c r="C191" s="192"/>
      <c r="D191" s="192"/>
      <c r="E191" s="192"/>
      <c r="F191" s="192"/>
      <c r="G191" s="192"/>
      <c r="H191" s="192"/>
      <c r="I191" s="191"/>
      <c r="J191" s="192"/>
      <c r="K191" s="191"/>
      <c r="L191" s="192"/>
      <c r="M191" s="193"/>
    </row>
    <row r="192" spans="2:13">
      <c r="B192" s="309" t="s">
        <v>425</v>
      </c>
      <c r="C192" s="185"/>
      <c r="D192" s="185"/>
      <c r="E192" s="185"/>
      <c r="F192" s="185"/>
      <c r="G192" s="185"/>
      <c r="H192" s="185"/>
      <c r="I192" s="185"/>
      <c r="J192" s="185"/>
      <c r="K192" s="185"/>
      <c r="L192" s="185"/>
      <c r="M192" s="273"/>
    </row>
    <row r="193" spans="2:13">
      <c r="B193" s="219" t="s">
        <v>64</v>
      </c>
      <c r="C193" s="310">
        <v>16009407.9</v>
      </c>
      <c r="D193" s="185"/>
      <c r="E193" s="185"/>
      <c r="F193" s="185"/>
      <c r="G193" s="185"/>
      <c r="H193" s="185"/>
      <c r="I193" s="185"/>
      <c r="J193" s="185"/>
      <c r="K193" s="185"/>
      <c r="L193" s="185"/>
      <c r="M193" s="273"/>
    </row>
    <row r="194" spans="2:13">
      <c r="B194" s="219" t="s">
        <v>65</v>
      </c>
      <c r="C194" s="310">
        <v>16340036.140000001</v>
      </c>
      <c r="D194" s="185"/>
      <c r="E194" s="185"/>
      <c r="F194" s="185"/>
      <c r="G194" s="185"/>
      <c r="H194" s="185"/>
      <c r="I194" s="185"/>
      <c r="J194" s="185"/>
      <c r="K194" s="185"/>
      <c r="L194" s="185"/>
      <c r="M194" s="273"/>
    </row>
    <row r="195" spans="2:13">
      <c r="B195" s="219" t="s">
        <v>1</v>
      </c>
      <c r="C195" s="310">
        <v>15887150.27</v>
      </c>
      <c r="D195" s="185"/>
      <c r="E195" s="185"/>
      <c r="F195" s="185"/>
      <c r="G195" s="185"/>
      <c r="H195" s="185"/>
      <c r="I195" s="185"/>
      <c r="J195" s="185"/>
      <c r="K195" s="185"/>
      <c r="L195" s="185"/>
      <c r="M195" s="273"/>
    </row>
    <row r="196" spans="2:13">
      <c r="B196" s="219" t="s">
        <v>3</v>
      </c>
      <c r="C196" s="310">
        <v>16718673.850000003</v>
      </c>
      <c r="D196" s="185"/>
      <c r="E196" s="185"/>
      <c r="F196" s="185"/>
      <c r="G196" s="185"/>
      <c r="H196" s="185"/>
      <c r="I196" s="185"/>
      <c r="J196" s="185"/>
      <c r="K196" s="185"/>
      <c r="L196" s="185"/>
      <c r="M196" s="273"/>
    </row>
    <row r="197" spans="2:13">
      <c r="B197" s="219" t="s">
        <v>304</v>
      </c>
      <c r="C197" s="310">
        <v>16568616.880000001</v>
      </c>
      <c r="D197" s="185"/>
      <c r="E197" s="185"/>
      <c r="F197" s="185"/>
      <c r="G197" s="185"/>
      <c r="H197" s="185"/>
      <c r="I197" s="185"/>
      <c r="J197" s="185"/>
      <c r="K197" s="185"/>
      <c r="L197" s="185"/>
      <c r="M197" s="273"/>
    </row>
    <row r="198" spans="2:13">
      <c r="B198" s="219" t="s">
        <v>290</v>
      </c>
      <c r="C198" s="310">
        <v>16002440.42</v>
      </c>
      <c r="D198" s="185"/>
      <c r="E198" s="185"/>
      <c r="F198" s="185"/>
      <c r="G198" s="185"/>
      <c r="H198" s="185"/>
      <c r="I198" s="185"/>
      <c r="J198" s="185"/>
      <c r="K198" s="185"/>
      <c r="L198" s="185"/>
      <c r="M198" s="273"/>
    </row>
    <row r="199" spans="2:13">
      <c r="B199" s="223" t="s">
        <v>339</v>
      </c>
      <c r="C199" s="527">
        <v>16858041.780000001</v>
      </c>
      <c r="D199" s="185"/>
      <c r="E199" s="185"/>
      <c r="F199" s="185"/>
      <c r="G199" s="185"/>
      <c r="H199" s="185"/>
      <c r="I199" s="185"/>
      <c r="J199" s="185"/>
      <c r="K199" s="185"/>
      <c r="L199" s="185"/>
      <c r="M199" s="273"/>
    </row>
    <row r="200" spans="2:13">
      <c r="B200" s="223" t="s">
        <v>466</v>
      </c>
      <c r="C200" s="527">
        <v>14971053</v>
      </c>
      <c r="D200" s="185"/>
      <c r="E200" s="185"/>
      <c r="F200" s="185"/>
      <c r="G200" s="185"/>
      <c r="H200" s="185"/>
      <c r="I200" s="185"/>
      <c r="J200" s="185"/>
      <c r="K200" s="185"/>
      <c r="L200" s="185"/>
      <c r="M200" s="273"/>
    </row>
    <row r="201" spans="2:13">
      <c r="B201" s="223" t="s">
        <v>331</v>
      </c>
      <c r="C201" s="527">
        <v>14228777.23</v>
      </c>
      <c r="D201" s="185"/>
      <c r="E201" s="185"/>
      <c r="F201" s="185"/>
      <c r="G201" s="185"/>
      <c r="H201" s="185"/>
      <c r="I201" s="185"/>
      <c r="J201" s="185"/>
      <c r="K201" s="185"/>
      <c r="L201" s="185"/>
      <c r="M201" s="273"/>
    </row>
    <row r="202" spans="2:13">
      <c r="B202" s="547" t="s">
        <v>427</v>
      </c>
      <c r="C202" s="548">
        <v>75847809.620000005</v>
      </c>
      <c r="D202" s="286"/>
      <c r="E202" s="286"/>
      <c r="F202" s="286"/>
      <c r="G202" s="286"/>
      <c r="H202" s="286"/>
      <c r="I202" s="286"/>
      <c r="J202" s="286"/>
      <c r="K202" s="286"/>
      <c r="L202" s="286"/>
      <c r="M202" s="287"/>
    </row>
    <row r="203" spans="2:13">
      <c r="B203" s="184" t="s">
        <v>72</v>
      </c>
      <c r="C203" s="221"/>
      <c r="D203" s="185"/>
      <c r="E203" s="185"/>
      <c r="F203" s="185"/>
      <c r="G203" s="185"/>
      <c r="H203" s="185"/>
      <c r="I203" s="185"/>
      <c r="J203" s="185"/>
      <c r="K203" s="185"/>
      <c r="L203" s="185"/>
      <c r="M203" s="185"/>
    </row>
    <row r="204" spans="2:13">
      <c r="B204" s="205" t="s">
        <v>342</v>
      </c>
      <c r="C204" s="221"/>
      <c r="D204" s="185"/>
      <c r="E204" s="185"/>
      <c r="F204" s="185"/>
      <c r="G204" s="185"/>
      <c r="H204" s="185"/>
      <c r="I204" s="185"/>
      <c r="J204" s="185"/>
      <c r="K204" s="185"/>
      <c r="L204" s="185"/>
      <c r="M204" s="185"/>
    </row>
    <row r="205" spans="2:13">
      <c r="B205" s="285" t="s">
        <v>341</v>
      </c>
      <c r="C205" s="221"/>
      <c r="D205" s="185"/>
      <c r="E205" s="185"/>
      <c r="F205" s="185"/>
      <c r="G205" s="185"/>
      <c r="H205" s="185"/>
      <c r="I205" s="185"/>
      <c r="J205" s="185"/>
      <c r="K205" s="185"/>
      <c r="L205" s="185"/>
      <c r="M205" s="185"/>
    </row>
    <row r="206" spans="2:13">
      <c r="B206" s="185" t="s">
        <v>343</v>
      </c>
      <c r="C206" s="221"/>
      <c r="D206" s="185"/>
      <c r="E206" s="185"/>
      <c r="F206" s="185"/>
      <c r="G206" s="185"/>
      <c r="H206" s="185"/>
      <c r="I206" s="185"/>
      <c r="J206" s="185"/>
      <c r="K206" s="185"/>
      <c r="L206" s="185"/>
      <c r="M206" s="185"/>
    </row>
    <row r="207" spans="2:13">
      <c r="B207" s="198"/>
      <c r="C207" s="221"/>
      <c r="D207" s="185"/>
      <c r="E207" s="185"/>
      <c r="F207" s="185"/>
      <c r="G207" s="185"/>
      <c r="H207" s="185"/>
      <c r="I207" s="185"/>
      <c r="J207" s="185"/>
      <c r="K207" s="185"/>
      <c r="L207" s="185"/>
      <c r="M207" s="185"/>
    </row>
    <row r="208" spans="2:13">
      <c r="B208" s="198" t="s">
        <v>222</v>
      </c>
      <c r="C208" s="221"/>
      <c r="D208" s="185"/>
      <c r="E208" s="185"/>
      <c r="F208" s="185"/>
      <c r="G208" s="185"/>
      <c r="H208" s="185"/>
      <c r="I208" s="185"/>
      <c r="J208" s="185"/>
      <c r="K208" s="185"/>
      <c r="L208" s="185"/>
      <c r="M208" s="185"/>
    </row>
    <row r="209" spans="2:13">
      <c r="B209" s="198" t="s">
        <v>254</v>
      </c>
      <c r="C209" s="221"/>
      <c r="D209" s="185"/>
      <c r="E209" s="185"/>
      <c r="F209" s="185"/>
      <c r="G209" s="185"/>
      <c r="H209" s="185"/>
      <c r="I209" s="185"/>
      <c r="J209" s="185"/>
      <c r="K209" s="185"/>
      <c r="L209" s="185"/>
      <c r="M209" s="185"/>
    </row>
    <row r="210" spans="2:13">
      <c r="B210" s="185" t="s">
        <v>255</v>
      </c>
      <c r="C210" s="221"/>
      <c r="D210" s="185"/>
      <c r="E210" s="185"/>
      <c r="F210" s="185"/>
      <c r="G210" s="185" t="s">
        <v>297</v>
      </c>
      <c r="H210" s="185"/>
      <c r="I210" s="185"/>
      <c r="J210" s="185"/>
      <c r="K210" s="185"/>
      <c r="L210" s="185"/>
      <c r="M210" s="185"/>
    </row>
    <row r="211" spans="2:13">
      <c r="B211" s="185" t="s">
        <v>257</v>
      </c>
      <c r="C211" s="198"/>
      <c r="D211" s="185"/>
      <c r="E211" s="185"/>
      <c r="F211" s="185"/>
      <c r="G211" s="185" t="s">
        <v>258</v>
      </c>
      <c r="H211" s="185"/>
      <c r="I211" s="185"/>
      <c r="J211" s="185"/>
      <c r="K211" s="185"/>
      <c r="L211" s="185"/>
      <c r="M211" s="185"/>
    </row>
    <row r="212" spans="2:13">
      <c r="B212" s="288" t="s">
        <v>221</v>
      </c>
      <c r="C212" s="198"/>
      <c r="D212" s="185"/>
      <c r="E212" s="185"/>
      <c r="F212" s="185"/>
      <c r="G212" s="185" t="s">
        <v>259</v>
      </c>
      <c r="H212" s="185"/>
      <c r="I212" s="185"/>
      <c r="J212" s="185"/>
      <c r="K212" s="185"/>
      <c r="L212" s="185"/>
      <c r="M212" s="185"/>
    </row>
    <row r="213" spans="2:13">
      <c r="B213" s="205"/>
      <c r="C213" s="205"/>
      <c r="D213" s="205"/>
      <c r="E213" s="205"/>
      <c r="F213" s="205"/>
      <c r="G213" s="205"/>
      <c r="H213" s="205"/>
      <c r="I213" s="205"/>
      <c r="J213" s="205"/>
      <c r="K213" s="205"/>
      <c r="L213" s="205"/>
      <c r="M213" s="205"/>
    </row>
  </sheetData>
  <pageMargins left="0.70866141732283472" right="0.70866141732283472" top="0.55118110236220474" bottom="0.55118110236220474" header="0.31496062992125984" footer="0.31496062992125984"/>
  <pageSetup paperSize="9" scale="55" firstPageNumber="30" fitToHeight="0" orientation="landscape" useFirstPageNumber="1" horizontalDpi="1200" verticalDpi="2400" r:id="rId1"/>
  <headerFooter>
    <oddHeader>&amp;CPBS Expenditure and Prescriptions 2022-23</oddHeader>
    <oddFooter>&amp;CPage &amp;P</oddFooter>
  </headerFooter>
  <rowBreaks count="3" manualBreakCount="3">
    <brk id="52" max="16383" man="1"/>
    <brk id="103" max="16383" man="1"/>
    <brk id="151" max="16383" man="1"/>
  </rowBreaks>
  <colBreaks count="2" manualBreakCount="2">
    <brk id="1" max="1048575" man="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2:J75"/>
  <sheetViews>
    <sheetView showGridLines="0" zoomScaleNormal="100" workbookViewId="0">
      <selection activeCell="F21" sqref="F21"/>
    </sheetView>
  </sheetViews>
  <sheetFormatPr defaultColWidth="9.140625" defaultRowHeight="15"/>
  <cols>
    <col min="1" max="1" width="11.140625" style="3" customWidth="1"/>
    <col min="2" max="2" width="12.42578125" style="3" customWidth="1"/>
    <col min="3" max="3" width="17.5703125" style="3" customWidth="1"/>
    <col min="4" max="8" width="17.28515625" style="3" customWidth="1"/>
    <col min="9" max="9" width="13.85546875" style="3" customWidth="1"/>
    <col min="10" max="10" width="17.28515625" style="3" customWidth="1"/>
    <col min="11" max="16384" width="9.140625" style="3"/>
  </cols>
  <sheetData>
    <row r="2" spans="1:10">
      <c r="A2" s="1" t="s">
        <v>429</v>
      </c>
    </row>
    <row r="3" spans="1:10">
      <c r="A3" s="3" t="s">
        <v>149</v>
      </c>
    </row>
    <row r="4" spans="1:10" ht="15.75" thickBot="1"/>
    <row r="5" spans="1:10" ht="30">
      <c r="A5" s="602" t="s">
        <v>18</v>
      </c>
      <c r="B5" s="603"/>
      <c r="C5" s="604"/>
      <c r="D5" s="58" t="s">
        <v>40</v>
      </c>
      <c r="E5" s="59" t="s">
        <v>29</v>
      </c>
      <c r="F5" s="59" t="s">
        <v>43</v>
      </c>
      <c r="G5" s="59" t="s">
        <v>34</v>
      </c>
      <c r="H5" s="60" t="s">
        <v>35</v>
      </c>
    </row>
    <row r="6" spans="1:10">
      <c r="A6" s="605" t="s">
        <v>427</v>
      </c>
      <c r="B6" s="600" t="s">
        <v>168</v>
      </c>
      <c r="C6" s="601"/>
      <c r="D6" s="32">
        <v>126509960</v>
      </c>
      <c r="E6" s="445">
        <v>5146443589.7200003</v>
      </c>
      <c r="F6" s="445">
        <v>867856016.20000005</v>
      </c>
      <c r="G6" s="445">
        <v>6014299605.9200001</v>
      </c>
      <c r="H6" s="448">
        <f>ROUND(G6/D6,2)</f>
        <v>47.54</v>
      </c>
    </row>
    <row r="7" spans="1:10">
      <c r="A7" s="606"/>
      <c r="B7" s="600" t="s">
        <v>169</v>
      </c>
      <c r="C7" s="601"/>
      <c r="D7" s="32">
        <v>70299122</v>
      </c>
      <c r="E7" s="445">
        <v>2822505250.4299998</v>
      </c>
      <c r="F7" s="445">
        <v>0</v>
      </c>
      <c r="G7" s="445">
        <v>2822505250.4299998</v>
      </c>
      <c r="H7" s="448">
        <f t="shared" ref="H7:H14" si="0">ROUND(G7/D7,2)</f>
        <v>40.15</v>
      </c>
    </row>
    <row r="8" spans="1:10">
      <c r="A8" s="606"/>
      <c r="B8" s="608" t="s">
        <v>23</v>
      </c>
      <c r="C8" s="609"/>
      <c r="D8" s="37">
        <v>196809082</v>
      </c>
      <c r="E8" s="451">
        <v>7968948840.1499996</v>
      </c>
      <c r="F8" s="451">
        <v>867856016.20000005</v>
      </c>
      <c r="G8" s="451">
        <v>8836804856.3500004</v>
      </c>
      <c r="H8" s="449">
        <f t="shared" si="0"/>
        <v>44.9</v>
      </c>
    </row>
    <row r="9" spans="1:10">
      <c r="A9" s="606"/>
      <c r="B9" s="600" t="s">
        <v>170</v>
      </c>
      <c r="C9" s="601"/>
      <c r="D9" s="32">
        <v>19253230</v>
      </c>
      <c r="E9" s="445">
        <v>3434664506.3800001</v>
      </c>
      <c r="F9" s="445">
        <v>621265989.20000005</v>
      </c>
      <c r="G9" s="445">
        <v>4055930495.5799999</v>
      </c>
      <c r="H9" s="448">
        <f t="shared" si="0"/>
        <v>210.66</v>
      </c>
    </row>
    <row r="10" spans="1:10">
      <c r="A10" s="606"/>
      <c r="B10" s="600" t="s">
        <v>171</v>
      </c>
      <c r="C10" s="601"/>
      <c r="D10" s="32">
        <v>3195796</v>
      </c>
      <c r="E10" s="445">
        <v>159891297.72</v>
      </c>
      <c r="F10" s="445">
        <v>21016479</v>
      </c>
      <c r="G10" s="445">
        <v>180907776.72</v>
      </c>
      <c r="H10" s="448">
        <f t="shared" si="0"/>
        <v>56.61</v>
      </c>
    </row>
    <row r="11" spans="1:10">
      <c r="A11" s="606"/>
      <c r="B11" s="608" t="s">
        <v>24</v>
      </c>
      <c r="C11" s="609"/>
      <c r="D11" s="37">
        <v>22449026</v>
      </c>
      <c r="E11" s="451">
        <v>3594555804.0999999</v>
      </c>
      <c r="F11" s="451">
        <v>642282468.20000005</v>
      </c>
      <c r="G11" s="451">
        <v>4236838272.3000002</v>
      </c>
      <c r="H11" s="449">
        <f t="shared" si="0"/>
        <v>188.73</v>
      </c>
    </row>
    <row r="12" spans="1:10">
      <c r="A12" s="606"/>
      <c r="B12" s="608" t="s">
        <v>36</v>
      </c>
      <c r="C12" s="609"/>
      <c r="D12" s="37">
        <v>219258108</v>
      </c>
      <c r="E12" s="451">
        <v>11563504644.25</v>
      </c>
      <c r="F12" s="451">
        <v>1510138484.4000001</v>
      </c>
      <c r="G12" s="451">
        <v>13073643128.65</v>
      </c>
      <c r="H12" s="449">
        <f t="shared" si="0"/>
        <v>59.63</v>
      </c>
      <c r="I12" s="94"/>
    </row>
    <row r="13" spans="1:10">
      <c r="A13" s="606"/>
      <c r="B13" s="600" t="s">
        <v>172</v>
      </c>
      <c r="C13" s="601"/>
      <c r="D13" s="32">
        <v>382691</v>
      </c>
      <c r="E13" s="445">
        <v>75847809.620000005</v>
      </c>
      <c r="F13" s="445">
        <v>0</v>
      </c>
      <c r="G13" s="445">
        <v>75847809.620000005</v>
      </c>
      <c r="H13" s="448">
        <f t="shared" si="0"/>
        <v>198.2</v>
      </c>
    </row>
    <row r="14" spans="1:10" ht="15.75" thickBot="1">
      <c r="A14" s="607"/>
      <c r="B14" s="610" t="s">
        <v>37</v>
      </c>
      <c r="C14" s="611"/>
      <c r="D14" s="61">
        <v>219640799</v>
      </c>
      <c r="E14" s="447">
        <v>11639352453.870001</v>
      </c>
      <c r="F14" s="447">
        <v>1510138484.4000001</v>
      </c>
      <c r="G14" s="447">
        <v>13149490938.27</v>
      </c>
      <c r="H14" s="450">
        <f t="shared" si="0"/>
        <v>59.87</v>
      </c>
    </row>
    <row r="16" spans="1:10">
      <c r="A16" s="183" t="s">
        <v>298</v>
      </c>
      <c r="B16"/>
      <c r="C16"/>
      <c r="D16"/>
      <c r="E16"/>
      <c r="F16"/>
      <c r="G16"/>
      <c r="H16"/>
      <c r="I16"/>
      <c r="J16"/>
    </row>
    <row r="17" spans="1:10">
      <c r="A17" s="183" t="s">
        <v>148</v>
      </c>
      <c r="B17"/>
      <c r="C17"/>
      <c r="D17"/>
      <c r="E17"/>
      <c r="F17"/>
      <c r="G17"/>
      <c r="H17"/>
      <c r="I17"/>
      <c r="J17"/>
    </row>
    <row r="18" spans="1:10">
      <c r="A18" s="183" t="s">
        <v>147</v>
      </c>
      <c r="B18"/>
      <c r="C18"/>
      <c r="D18"/>
      <c r="E18"/>
      <c r="F18"/>
      <c r="G18"/>
      <c r="H18"/>
      <c r="I18"/>
      <c r="J18"/>
    </row>
    <row r="19" spans="1:10">
      <c r="A19"/>
      <c r="B19"/>
      <c r="C19"/>
      <c r="D19"/>
      <c r="E19"/>
      <c r="F19"/>
      <c r="G19"/>
      <c r="H19"/>
      <c r="I19"/>
      <c r="J19"/>
    </row>
    <row r="20" spans="1:10">
      <c r="A20" s="63"/>
    </row>
    <row r="21" spans="1:10">
      <c r="A21" s="1" t="s">
        <v>430</v>
      </c>
    </row>
    <row r="22" spans="1:10">
      <c r="A22" s="3" t="s">
        <v>167</v>
      </c>
    </row>
    <row r="23" spans="1:10" ht="15.75" thickBot="1"/>
    <row r="24" spans="1:10" ht="30">
      <c r="A24" s="602" t="s">
        <v>18</v>
      </c>
      <c r="B24" s="603"/>
      <c r="C24" s="604"/>
      <c r="D24" s="58" t="s">
        <v>40</v>
      </c>
      <c r="E24" s="59" t="s">
        <v>29</v>
      </c>
      <c r="F24" s="59" t="s">
        <v>43</v>
      </c>
      <c r="G24" s="59" t="s">
        <v>34</v>
      </c>
      <c r="H24" s="60" t="s">
        <v>35</v>
      </c>
    </row>
    <row r="25" spans="1:10">
      <c r="A25" s="605" t="s">
        <v>427</v>
      </c>
      <c r="B25" s="600" t="s">
        <v>168</v>
      </c>
      <c r="C25" s="601"/>
      <c r="D25" s="32">
        <v>127909160</v>
      </c>
      <c r="E25" s="445">
        <v>7353305517.46</v>
      </c>
      <c r="F25" s="445">
        <v>874772299.79999995</v>
      </c>
      <c r="G25" s="445">
        <v>8228077817.2600002</v>
      </c>
      <c r="H25" s="448">
        <f>ROUND(G25/D25,2)</f>
        <v>64.33</v>
      </c>
    </row>
    <row r="26" spans="1:10">
      <c r="A26" s="606"/>
      <c r="B26" s="600" t="s">
        <v>169</v>
      </c>
      <c r="C26" s="601"/>
      <c r="D26" s="32">
        <v>70568682</v>
      </c>
      <c r="E26" s="445">
        <v>3115587528.8699999</v>
      </c>
      <c r="F26" s="445">
        <v>0</v>
      </c>
      <c r="G26" s="445">
        <v>3115587528.8699999</v>
      </c>
      <c r="H26" s="448">
        <f t="shared" ref="H26:H33" si="1">ROUND(G26/D26,2)</f>
        <v>44.15</v>
      </c>
    </row>
    <row r="27" spans="1:10">
      <c r="A27" s="606"/>
      <c r="B27" s="608" t="s">
        <v>23</v>
      </c>
      <c r="C27" s="609"/>
      <c r="D27" s="37">
        <v>198477842</v>
      </c>
      <c r="E27" s="451">
        <v>10468893046.33</v>
      </c>
      <c r="F27" s="451">
        <v>874772299.79999995</v>
      </c>
      <c r="G27" s="451">
        <v>11343665346.129999</v>
      </c>
      <c r="H27" s="449">
        <f t="shared" si="1"/>
        <v>57.15</v>
      </c>
    </row>
    <row r="28" spans="1:10">
      <c r="A28" s="606"/>
      <c r="B28" s="600" t="s">
        <v>170</v>
      </c>
      <c r="C28" s="601"/>
      <c r="D28" s="32">
        <v>21024041</v>
      </c>
      <c r="E28" s="445">
        <v>5975911614.9700003</v>
      </c>
      <c r="F28" s="445">
        <v>668323271.70000005</v>
      </c>
      <c r="G28" s="445">
        <v>6644234886.6700001</v>
      </c>
      <c r="H28" s="448">
        <f t="shared" si="1"/>
        <v>316.02999999999997</v>
      </c>
    </row>
    <row r="29" spans="1:10">
      <c r="A29" s="606"/>
      <c r="B29" s="600" t="s">
        <v>171</v>
      </c>
      <c r="C29" s="601"/>
      <c r="D29" s="32">
        <v>3225102</v>
      </c>
      <c r="E29" s="445">
        <v>193530426.19</v>
      </c>
      <c r="F29" s="445">
        <v>21178394.399999999</v>
      </c>
      <c r="G29" s="445">
        <v>214708820.59</v>
      </c>
      <c r="H29" s="448">
        <f t="shared" si="1"/>
        <v>66.569999999999993</v>
      </c>
    </row>
    <row r="30" spans="1:10">
      <c r="A30" s="606"/>
      <c r="B30" s="608" t="s">
        <v>24</v>
      </c>
      <c r="C30" s="609"/>
      <c r="D30" s="37">
        <v>24249143</v>
      </c>
      <c r="E30" s="451">
        <v>6169442041.1599998</v>
      </c>
      <c r="F30" s="451">
        <v>689501666.10000002</v>
      </c>
      <c r="G30" s="451">
        <v>6858943707.2600002</v>
      </c>
      <c r="H30" s="449">
        <f t="shared" si="1"/>
        <v>282.85000000000002</v>
      </c>
    </row>
    <row r="31" spans="1:10">
      <c r="A31" s="606"/>
      <c r="B31" s="608" t="s">
        <v>36</v>
      </c>
      <c r="C31" s="609"/>
      <c r="D31" s="37">
        <v>222726985</v>
      </c>
      <c r="E31" s="451">
        <v>16638335087.49</v>
      </c>
      <c r="F31" s="451">
        <v>1564273965.9000001</v>
      </c>
      <c r="G31" s="451">
        <v>18202609053.389999</v>
      </c>
      <c r="H31" s="449">
        <f t="shared" si="1"/>
        <v>81.73</v>
      </c>
      <c r="I31" s="94"/>
    </row>
    <row r="32" spans="1:10">
      <c r="A32" s="606"/>
      <c r="B32" s="600" t="s">
        <v>172</v>
      </c>
      <c r="C32" s="601"/>
      <c r="D32" s="32">
        <v>382691</v>
      </c>
      <c r="E32" s="445">
        <v>75847809.620000005</v>
      </c>
      <c r="F32" s="445">
        <v>0</v>
      </c>
      <c r="G32" s="445">
        <v>75847809.620000005</v>
      </c>
      <c r="H32" s="448">
        <f t="shared" si="1"/>
        <v>198.2</v>
      </c>
    </row>
    <row r="33" spans="1:10" ht="15.75" thickBot="1">
      <c r="A33" s="607"/>
      <c r="B33" s="610" t="s">
        <v>37</v>
      </c>
      <c r="C33" s="611"/>
      <c r="D33" s="61">
        <v>223109676</v>
      </c>
      <c r="E33" s="447">
        <v>16714182897.110001</v>
      </c>
      <c r="F33" s="447">
        <v>1564273965.9000001</v>
      </c>
      <c r="G33" s="447">
        <v>18278456863.009998</v>
      </c>
      <c r="H33" s="450">
        <f t="shared" si="1"/>
        <v>81.93</v>
      </c>
    </row>
    <row r="35" spans="1:10">
      <c r="A35" s="183" t="s">
        <v>298</v>
      </c>
      <c r="B35"/>
      <c r="C35"/>
      <c r="D35"/>
      <c r="E35"/>
      <c r="F35"/>
      <c r="G35"/>
      <c r="H35"/>
      <c r="I35"/>
      <c r="J35"/>
    </row>
    <row r="36" spans="1:10">
      <c r="A36" s="183" t="s">
        <v>148</v>
      </c>
      <c r="B36"/>
      <c r="C36"/>
      <c r="D36"/>
      <c r="E36"/>
      <c r="F36"/>
      <c r="G36"/>
      <c r="H36"/>
      <c r="I36"/>
      <c r="J36"/>
    </row>
    <row r="37" spans="1:10">
      <c r="A37" s="183" t="s">
        <v>147</v>
      </c>
      <c r="B37"/>
      <c r="C37"/>
      <c r="D37"/>
      <c r="E37"/>
      <c r="F37"/>
      <c r="G37"/>
      <c r="H37"/>
      <c r="I37"/>
      <c r="J37"/>
    </row>
    <row r="38" spans="1:10">
      <c r="A38"/>
      <c r="B38"/>
      <c r="C38"/>
      <c r="D38"/>
      <c r="E38"/>
      <c r="F38"/>
      <c r="G38"/>
      <c r="H38"/>
      <c r="I38"/>
      <c r="J38"/>
    </row>
    <row r="39" spans="1:10">
      <c r="A39"/>
      <c r="B39"/>
      <c r="C39"/>
      <c r="D39"/>
      <c r="E39"/>
      <c r="F39"/>
      <c r="G39"/>
      <c r="H39"/>
      <c r="I39"/>
      <c r="J39"/>
    </row>
    <row r="40" spans="1:10">
      <c r="A40" s="1" t="s">
        <v>454</v>
      </c>
    </row>
    <row r="41" spans="1:10">
      <c r="A41" s="3" t="s">
        <v>287</v>
      </c>
    </row>
    <row r="42" spans="1:10" ht="15.75" thickBot="1"/>
    <row r="43" spans="1:10" ht="75">
      <c r="A43" s="64" t="s">
        <v>38</v>
      </c>
      <c r="B43" s="59" t="s">
        <v>39</v>
      </c>
      <c r="C43" s="59" t="s">
        <v>40</v>
      </c>
      <c r="D43" s="59" t="s">
        <v>41</v>
      </c>
      <c r="E43" s="59" t="s">
        <v>42</v>
      </c>
      <c r="F43" s="65" t="s">
        <v>29</v>
      </c>
      <c r="G43" s="123" t="s">
        <v>279</v>
      </c>
      <c r="H43" s="65" t="s">
        <v>34</v>
      </c>
      <c r="I43" s="66" t="s">
        <v>35</v>
      </c>
    </row>
    <row r="44" spans="1:10">
      <c r="A44" s="614">
        <v>2021</v>
      </c>
      <c r="B44" s="67" t="s">
        <v>175</v>
      </c>
      <c r="C44" s="32">
        <v>18282735</v>
      </c>
      <c r="D44" s="32">
        <v>8570156</v>
      </c>
      <c r="E44" s="52">
        <v>26852891</v>
      </c>
      <c r="F44" s="445">
        <v>1177707792.55</v>
      </c>
      <c r="G44" s="445">
        <v>131289261.09999999</v>
      </c>
      <c r="H44" s="445">
        <v>1308997053.6500001</v>
      </c>
      <c r="I44" s="453">
        <f>ROUND(H44/C44,2)</f>
        <v>71.599999999999994</v>
      </c>
      <c r="J44" s="365"/>
    </row>
    <row r="45" spans="1:10">
      <c r="A45" s="614"/>
      <c r="B45" s="67" t="s">
        <v>176</v>
      </c>
      <c r="C45" s="32">
        <v>18364003</v>
      </c>
      <c r="D45" s="32">
        <v>8480755</v>
      </c>
      <c r="E45" s="52">
        <v>26844758</v>
      </c>
      <c r="F45" s="445">
        <v>1213359481.8499999</v>
      </c>
      <c r="G45" s="445">
        <v>123271519.8</v>
      </c>
      <c r="H45" s="445">
        <v>1336631001.6500001</v>
      </c>
      <c r="I45" s="453">
        <f t="shared" ref="I45:I56" si="2">ROUND(H45/C45,2)</f>
        <v>72.790000000000006</v>
      </c>
      <c r="J45" s="365"/>
    </row>
    <row r="46" spans="1:10">
      <c r="A46" s="614"/>
      <c r="B46" s="67" t="s">
        <v>177</v>
      </c>
      <c r="C46" s="32">
        <v>18130684</v>
      </c>
      <c r="D46" s="32">
        <v>8018293</v>
      </c>
      <c r="E46" s="52">
        <v>26148977</v>
      </c>
      <c r="F46" s="445">
        <v>1214371854.78</v>
      </c>
      <c r="G46" s="445">
        <v>113130209.59999999</v>
      </c>
      <c r="H46" s="445">
        <v>1327502064.3800001</v>
      </c>
      <c r="I46" s="453">
        <f t="shared" si="2"/>
        <v>73.22</v>
      </c>
      <c r="J46" s="365"/>
    </row>
    <row r="47" spans="1:10">
      <c r="A47" s="614"/>
      <c r="B47" s="67" t="s">
        <v>178</v>
      </c>
      <c r="C47" s="32">
        <v>18179081</v>
      </c>
      <c r="D47" s="32">
        <v>7975574</v>
      </c>
      <c r="E47" s="52">
        <v>26154655</v>
      </c>
      <c r="F47" s="445">
        <v>1188872430.6400001</v>
      </c>
      <c r="G47" s="445">
        <v>107671141.40000001</v>
      </c>
      <c r="H47" s="445">
        <v>1296543572.04</v>
      </c>
      <c r="I47" s="453">
        <f t="shared" si="2"/>
        <v>71.319999999999993</v>
      </c>
      <c r="J47" s="365"/>
    </row>
    <row r="48" spans="1:10">
      <c r="A48" s="614"/>
      <c r="B48" s="67" t="s">
        <v>179</v>
      </c>
      <c r="C48" s="32">
        <v>19005939</v>
      </c>
      <c r="D48" s="32">
        <v>8010997</v>
      </c>
      <c r="E48" s="52">
        <v>27016936</v>
      </c>
      <c r="F48" s="445">
        <v>1277603851.3599999</v>
      </c>
      <c r="G48" s="445">
        <v>105651920.90000001</v>
      </c>
      <c r="H48" s="445">
        <v>1383255772.26</v>
      </c>
      <c r="I48" s="453">
        <f t="shared" si="2"/>
        <v>72.78</v>
      </c>
      <c r="J48" s="365"/>
    </row>
    <row r="49" spans="1:10">
      <c r="A49" s="614"/>
      <c r="B49" s="67" t="s">
        <v>180</v>
      </c>
      <c r="C49" s="32">
        <v>21158154</v>
      </c>
      <c r="D49" s="32">
        <v>8177150</v>
      </c>
      <c r="E49" s="52">
        <v>29335304</v>
      </c>
      <c r="F49" s="445">
        <v>1350254398.55</v>
      </c>
      <c r="G49" s="445">
        <v>104853261.59999999</v>
      </c>
      <c r="H49" s="445">
        <v>1455107660.1500001</v>
      </c>
      <c r="I49" s="453">
        <f t="shared" si="2"/>
        <v>68.77</v>
      </c>
      <c r="J49" s="365"/>
    </row>
    <row r="50" spans="1:10">
      <c r="A50" s="605">
        <v>2022</v>
      </c>
      <c r="B50" s="67" t="s">
        <v>181</v>
      </c>
      <c r="C50" s="32">
        <v>15273002</v>
      </c>
      <c r="D50" s="32">
        <v>8092332</v>
      </c>
      <c r="E50" s="52">
        <v>23365334</v>
      </c>
      <c r="F50" s="445">
        <v>1037895170.4400001</v>
      </c>
      <c r="G50" s="445">
        <v>143306341.59999999</v>
      </c>
      <c r="H50" s="445">
        <v>1181201512.04</v>
      </c>
      <c r="I50" s="453">
        <f t="shared" si="2"/>
        <v>77.34</v>
      </c>
      <c r="J50" s="365"/>
    </row>
    <row r="51" spans="1:10">
      <c r="A51" s="606"/>
      <c r="B51" s="67" t="s">
        <v>182</v>
      </c>
      <c r="C51" s="32">
        <v>15580166</v>
      </c>
      <c r="D51" s="32">
        <v>7767750</v>
      </c>
      <c r="E51" s="52">
        <v>23347916</v>
      </c>
      <c r="F51" s="445">
        <v>1059833153.78</v>
      </c>
      <c r="G51" s="445">
        <v>144574266.19999999</v>
      </c>
      <c r="H51" s="445">
        <v>1204407419.98</v>
      </c>
      <c r="I51" s="453">
        <f t="shared" si="2"/>
        <v>77.3</v>
      </c>
      <c r="J51" s="365"/>
    </row>
    <row r="52" spans="1:10">
      <c r="A52" s="606"/>
      <c r="B52" s="67" t="s">
        <v>183</v>
      </c>
      <c r="C52" s="32">
        <v>18029108</v>
      </c>
      <c r="D52" s="32">
        <v>8958941</v>
      </c>
      <c r="E52" s="52">
        <v>26988049</v>
      </c>
      <c r="F52" s="445">
        <v>1237126283.0799999</v>
      </c>
      <c r="G52" s="445">
        <v>165899407.90000001</v>
      </c>
      <c r="H52" s="445">
        <v>1403025690.98</v>
      </c>
      <c r="I52" s="453">
        <f t="shared" si="2"/>
        <v>77.819999999999993</v>
      </c>
      <c r="J52" s="365"/>
    </row>
    <row r="53" spans="1:10">
      <c r="A53" s="606"/>
      <c r="B53" s="67" t="s">
        <v>184</v>
      </c>
      <c r="C53" s="32">
        <v>16753981</v>
      </c>
      <c r="D53" s="32">
        <v>8430851</v>
      </c>
      <c r="E53" s="52">
        <v>25184832</v>
      </c>
      <c r="F53" s="445">
        <v>1129503097.8499999</v>
      </c>
      <c r="G53" s="445">
        <v>150908269</v>
      </c>
      <c r="H53" s="445">
        <v>1280411366.8499999</v>
      </c>
      <c r="I53" s="453">
        <f t="shared" si="2"/>
        <v>76.42</v>
      </c>
      <c r="J53" s="365"/>
    </row>
    <row r="54" spans="1:10">
      <c r="A54" s="606"/>
      <c r="B54" s="67" t="s">
        <v>185</v>
      </c>
      <c r="C54" s="32">
        <v>18042127</v>
      </c>
      <c r="D54" s="32">
        <v>9204864</v>
      </c>
      <c r="E54" s="52">
        <v>27246991</v>
      </c>
      <c r="F54" s="445">
        <v>1269214872.45</v>
      </c>
      <c r="G54" s="445">
        <v>156212124.5</v>
      </c>
      <c r="H54" s="445">
        <v>1425426996.95</v>
      </c>
      <c r="I54" s="453">
        <f t="shared" si="2"/>
        <v>79.010000000000005</v>
      </c>
      <c r="J54" s="365"/>
    </row>
    <row r="55" spans="1:10">
      <c r="A55" s="617"/>
      <c r="B55" s="67" t="s">
        <v>186</v>
      </c>
      <c r="C55" s="32">
        <v>17931367</v>
      </c>
      <c r="D55" s="32">
        <v>9110783</v>
      </c>
      <c r="E55" s="52">
        <v>27042150</v>
      </c>
      <c r="F55" s="445">
        <v>1282309482.03</v>
      </c>
      <c r="G55" s="445">
        <v>146084573.40000001</v>
      </c>
      <c r="H55" s="445">
        <v>1428394055.4300001</v>
      </c>
      <c r="I55" s="453">
        <f t="shared" si="2"/>
        <v>79.66</v>
      </c>
      <c r="J55" s="365"/>
    </row>
    <row r="56" spans="1:10">
      <c r="A56" s="614" t="s">
        <v>10</v>
      </c>
      <c r="B56" s="618"/>
      <c r="C56" s="37">
        <v>214730347</v>
      </c>
      <c r="D56" s="37">
        <v>100798446</v>
      </c>
      <c r="E56" s="68">
        <v>315528793</v>
      </c>
      <c r="F56" s="451">
        <v>14438051869.360001</v>
      </c>
      <c r="G56" s="451">
        <v>1592852297</v>
      </c>
      <c r="H56" s="451">
        <v>16030904166.360001</v>
      </c>
      <c r="I56" s="454">
        <f t="shared" si="2"/>
        <v>74.66</v>
      </c>
      <c r="J56" s="365"/>
    </row>
    <row r="57" spans="1:10" ht="12.75" customHeight="1">
      <c r="A57" s="366"/>
      <c r="B57" s="367"/>
      <c r="C57" s="367"/>
      <c r="D57" s="367"/>
      <c r="E57" s="367"/>
      <c r="F57" s="452"/>
      <c r="G57" s="452"/>
      <c r="H57" s="452"/>
      <c r="I57" s="455"/>
      <c r="J57" s="365"/>
    </row>
    <row r="58" spans="1:10">
      <c r="A58" s="614">
        <v>2022</v>
      </c>
      <c r="B58" s="69" t="s">
        <v>175</v>
      </c>
      <c r="C58" s="32">
        <v>18138898</v>
      </c>
      <c r="D58" s="32">
        <v>9104359</v>
      </c>
      <c r="E58" s="52">
        <v>27243257</v>
      </c>
      <c r="F58" s="445">
        <v>1372988784.4300001</v>
      </c>
      <c r="G58" s="445">
        <v>125281467.7</v>
      </c>
      <c r="H58" s="445">
        <v>1498270252.1300001</v>
      </c>
      <c r="I58" s="453">
        <f t="shared" ref="I58:I70" si="3">ROUND(H58/C58,2)</f>
        <v>82.6</v>
      </c>
      <c r="J58" s="365"/>
    </row>
    <row r="59" spans="1:10">
      <c r="A59" s="614"/>
      <c r="B59" s="69" t="s">
        <v>176</v>
      </c>
      <c r="C59" s="32">
        <v>19330098</v>
      </c>
      <c r="D59" s="32">
        <v>9370107</v>
      </c>
      <c r="E59" s="52">
        <v>28700205</v>
      </c>
      <c r="F59" s="445">
        <v>1445342435.8599999</v>
      </c>
      <c r="G59" s="445">
        <v>121692759.2</v>
      </c>
      <c r="H59" s="445">
        <v>1567035195.0599999</v>
      </c>
      <c r="I59" s="453">
        <f t="shared" si="3"/>
        <v>81.069999999999993</v>
      </c>
      <c r="J59" s="365"/>
    </row>
    <row r="60" spans="1:10">
      <c r="A60" s="614"/>
      <c r="B60" s="69" t="s">
        <v>177</v>
      </c>
      <c r="C60" s="32">
        <v>18596334</v>
      </c>
      <c r="D60" s="32">
        <v>8830643</v>
      </c>
      <c r="E60" s="52">
        <v>27426977</v>
      </c>
      <c r="F60" s="445">
        <v>1359863750.0699999</v>
      </c>
      <c r="G60" s="445">
        <v>108513594.2</v>
      </c>
      <c r="H60" s="445">
        <v>1468377344.27</v>
      </c>
      <c r="I60" s="453">
        <f t="shared" si="3"/>
        <v>78.959999999999994</v>
      </c>
      <c r="J60" s="365"/>
    </row>
    <row r="61" spans="1:10">
      <c r="A61" s="614"/>
      <c r="B61" s="69" t="s">
        <v>178</v>
      </c>
      <c r="C61" s="32">
        <v>18832525</v>
      </c>
      <c r="D61" s="32">
        <v>8797286</v>
      </c>
      <c r="E61" s="52">
        <v>27629811</v>
      </c>
      <c r="F61" s="445">
        <v>1338502188.1500001</v>
      </c>
      <c r="G61" s="445">
        <v>103342700.8</v>
      </c>
      <c r="H61" s="445">
        <v>1441844888.95</v>
      </c>
      <c r="I61" s="453">
        <f t="shared" si="3"/>
        <v>76.56</v>
      </c>
      <c r="J61" s="365"/>
    </row>
    <row r="62" spans="1:10">
      <c r="A62" s="614"/>
      <c r="B62" s="69" t="s">
        <v>179</v>
      </c>
      <c r="C62" s="32">
        <v>19678831</v>
      </c>
      <c r="D62" s="32">
        <v>8681317</v>
      </c>
      <c r="E62" s="52">
        <v>28360148</v>
      </c>
      <c r="F62" s="445">
        <v>1534948772.5799999</v>
      </c>
      <c r="G62" s="445">
        <v>102928336</v>
      </c>
      <c r="H62" s="445">
        <v>1637877108.5799999</v>
      </c>
      <c r="I62" s="453">
        <f t="shared" si="3"/>
        <v>83.23</v>
      </c>
      <c r="J62" s="365"/>
    </row>
    <row r="63" spans="1:10">
      <c r="A63" s="614"/>
      <c r="B63" s="69" t="s">
        <v>180</v>
      </c>
      <c r="C63" s="32">
        <v>21871469</v>
      </c>
      <c r="D63" s="32">
        <v>8611487</v>
      </c>
      <c r="E63" s="52">
        <v>30482956</v>
      </c>
      <c r="F63" s="445">
        <v>1632777559.4300001</v>
      </c>
      <c r="G63" s="445">
        <v>100313424.90000001</v>
      </c>
      <c r="H63" s="445">
        <v>1733090984.3299999</v>
      </c>
      <c r="I63" s="453">
        <f t="shared" si="3"/>
        <v>79.239999999999995</v>
      </c>
      <c r="J63" s="365"/>
    </row>
    <row r="64" spans="1:10">
      <c r="A64" s="614">
        <v>2023</v>
      </c>
      <c r="B64" s="69" t="s">
        <v>181</v>
      </c>
      <c r="C64" s="32">
        <v>15866548</v>
      </c>
      <c r="D64" s="32">
        <v>8231471</v>
      </c>
      <c r="E64" s="52">
        <v>24098019</v>
      </c>
      <c r="F64" s="445">
        <v>1247597033.01</v>
      </c>
      <c r="G64" s="445">
        <v>148516644.59999999</v>
      </c>
      <c r="H64" s="445">
        <v>1396113677.6099999</v>
      </c>
      <c r="I64" s="453">
        <f t="shared" si="3"/>
        <v>87.99</v>
      </c>
      <c r="J64" s="365"/>
    </row>
    <row r="65" spans="1:10">
      <c r="A65" s="614"/>
      <c r="B65" s="69" t="s">
        <v>182</v>
      </c>
      <c r="C65" s="32">
        <v>16267971</v>
      </c>
      <c r="D65" s="32">
        <v>8018785</v>
      </c>
      <c r="E65" s="52">
        <v>24286756</v>
      </c>
      <c r="F65" s="445">
        <v>1206596206.51</v>
      </c>
      <c r="G65" s="445">
        <v>150962486.90000001</v>
      </c>
      <c r="H65" s="445">
        <v>1357558693.4100001</v>
      </c>
      <c r="I65" s="453">
        <f t="shared" si="3"/>
        <v>83.45</v>
      </c>
      <c r="J65" s="365"/>
    </row>
    <row r="66" spans="1:10">
      <c r="A66" s="614"/>
      <c r="B66" s="69" t="s">
        <v>183</v>
      </c>
      <c r="C66" s="32">
        <v>18835018</v>
      </c>
      <c r="D66" s="32">
        <v>9076487</v>
      </c>
      <c r="E66" s="52">
        <v>27911505</v>
      </c>
      <c r="F66" s="445">
        <v>1431514597.9400001</v>
      </c>
      <c r="G66" s="445">
        <v>170934692.69999999</v>
      </c>
      <c r="H66" s="445">
        <v>1602449290.6400001</v>
      </c>
      <c r="I66" s="453">
        <f t="shared" si="3"/>
        <v>85.08</v>
      </c>
      <c r="J66" s="365"/>
    </row>
    <row r="67" spans="1:10">
      <c r="A67" s="614"/>
      <c r="B67" s="69" t="s">
        <v>184</v>
      </c>
      <c r="C67" s="32">
        <v>17033761</v>
      </c>
      <c r="D67" s="32">
        <v>8456932</v>
      </c>
      <c r="E67" s="52">
        <v>25490693</v>
      </c>
      <c r="F67" s="445">
        <v>1209811793.3399999</v>
      </c>
      <c r="G67" s="445">
        <v>145524777</v>
      </c>
      <c r="H67" s="445">
        <v>1355336570.3399999</v>
      </c>
      <c r="I67" s="453">
        <f t="shared" si="3"/>
        <v>79.569999999999993</v>
      </c>
      <c r="J67" s="365"/>
    </row>
    <row r="68" spans="1:10">
      <c r="A68" s="614"/>
      <c r="B68" s="69" t="s">
        <v>185</v>
      </c>
      <c r="C68" s="32">
        <v>19576290</v>
      </c>
      <c r="D68" s="32">
        <v>9388262</v>
      </c>
      <c r="E68" s="52">
        <v>28964552</v>
      </c>
      <c r="F68" s="445">
        <v>1479792225.9400001</v>
      </c>
      <c r="G68" s="445">
        <v>153354122.5</v>
      </c>
      <c r="H68" s="445">
        <v>1633146348.4400001</v>
      </c>
      <c r="I68" s="453">
        <f t="shared" si="3"/>
        <v>83.42</v>
      </c>
      <c r="J68" s="365"/>
    </row>
    <row r="69" spans="1:10">
      <c r="A69" s="614"/>
      <c r="B69" s="69" t="s">
        <v>186</v>
      </c>
      <c r="C69" s="32">
        <v>18699242</v>
      </c>
      <c r="D69" s="32">
        <v>9044303</v>
      </c>
      <c r="E69" s="52">
        <v>27743545</v>
      </c>
      <c r="F69" s="445">
        <v>1378599740.23</v>
      </c>
      <c r="G69" s="445">
        <v>132908959.40000001</v>
      </c>
      <c r="H69" s="445">
        <v>1511508699.6300001</v>
      </c>
      <c r="I69" s="453">
        <f t="shared" si="3"/>
        <v>80.83</v>
      </c>
      <c r="J69" s="365"/>
    </row>
    <row r="70" spans="1:10" ht="15.75" thickBot="1">
      <c r="A70" s="615" t="s">
        <v>10</v>
      </c>
      <c r="B70" s="616"/>
      <c r="C70" s="61">
        <v>222726985</v>
      </c>
      <c r="D70" s="61">
        <v>105611439</v>
      </c>
      <c r="E70" s="53">
        <v>328338424</v>
      </c>
      <c r="F70" s="447">
        <v>16638335087.49</v>
      </c>
      <c r="G70" s="447">
        <v>1564273965.9000001</v>
      </c>
      <c r="H70" s="447">
        <v>18202609053.389999</v>
      </c>
      <c r="I70" s="456">
        <f t="shared" si="3"/>
        <v>81.73</v>
      </c>
      <c r="J70" s="365"/>
    </row>
    <row r="72" spans="1:10" ht="15" customHeight="1">
      <c r="A72" s="505" t="s">
        <v>299</v>
      </c>
      <c r="B72" s="506"/>
      <c r="C72" s="506"/>
      <c r="D72" s="506"/>
      <c r="E72" s="506"/>
      <c r="F72" s="506"/>
      <c r="G72" s="506"/>
      <c r="H72" s="506"/>
      <c r="I72" s="506"/>
      <c r="J72"/>
    </row>
    <row r="73" spans="1:10">
      <c r="A73" s="183" t="s">
        <v>148</v>
      </c>
      <c r="B73" s="183"/>
      <c r="C73" s="183"/>
      <c r="D73" s="183"/>
      <c r="E73" s="183"/>
      <c r="F73" s="183"/>
      <c r="G73" s="183"/>
      <c r="H73" s="183"/>
      <c r="I73" s="183"/>
      <c r="J73"/>
    </row>
    <row r="74" spans="1:10">
      <c r="A74" s="612" t="s">
        <v>308</v>
      </c>
      <c r="B74" s="613"/>
      <c r="C74" s="613"/>
      <c r="D74" s="613"/>
      <c r="E74" s="613"/>
      <c r="F74" s="613"/>
      <c r="G74" s="613"/>
      <c r="H74" s="613"/>
      <c r="I74" s="613"/>
      <c r="J74"/>
    </row>
    <row r="75" spans="1:10">
      <c r="A75" s="613"/>
      <c r="B75" s="613"/>
      <c r="C75" s="613"/>
      <c r="D75" s="613"/>
      <c r="E75" s="613"/>
      <c r="F75" s="613"/>
      <c r="G75" s="613"/>
      <c r="H75" s="613"/>
      <c r="I75" s="613"/>
      <c r="J75"/>
    </row>
  </sheetData>
  <mergeCells count="29">
    <mergeCell ref="A5:C5"/>
    <mergeCell ref="A74:I75"/>
    <mergeCell ref="A6:A14"/>
    <mergeCell ref="A58:A63"/>
    <mergeCell ref="A64:A69"/>
    <mergeCell ref="A70:B70"/>
    <mergeCell ref="A44:A49"/>
    <mergeCell ref="A50:A55"/>
    <mergeCell ref="A56:B56"/>
    <mergeCell ref="B6:C6"/>
    <mergeCell ref="B7:C7"/>
    <mergeCell ref="B8:C8"/>
    <mergeCell ref="B9:C9"/>
    <mergeCell ref="B10:C10"/>
    <mergeCell ref="B11:C11"/>
    <mergeCell ref="B12:C12"/>
    <mergeCell ref="B13:C13"/>
    <mergeCell ref="A24:C24"/>
    <mergeCell ref="A25:A33"/>
    <mergeCell ref="B25:C25"/>
    <mergeCell ref="B26:C26"/>
    <mergeCell ref="B27:C27"/>
    <mergeCell ref="B28:C28"/>
    <mergeCell ref="B29:C29"/>
    <mergeCell ref="B30:C30"/>
    <mergeCell ref="B31:C31"/>
    <mergeCell ref="B32:C32"/>
    <mergeCell ref="B33:C33"/>
    <mergeCell ref="B14:C14"/>
  </mergeCells>
  <pageMargins left="0.70866141732283472" right="0.70866141732283472" top="0.74803149606299213" bottom="0.35433070866141736" header="0.31496062992125984" footer="0.31496062992125984"/>
  <pageSetup paperSize="9" scale="61" orientation="portrait" verticalDpi="1200" r:id="rId1"/>
  <headerFooter>
    <oddHeader>&amp;CPBS Expenditure and Prescriptions 2022-23</oddHeader>
    <oddFooter>&amp;CPage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2:J57"/>
  <sheetViews>
    <sheetView showGridLines="0" zoomScaleNormal="100" workbookViewId="0"/>
  </sheetViews>
  <sheetFormatPr defaultColWidth="9.140625" defaultRowHeight="15"/>
  <cols>
    <col min="1" max="1" width="41.5703125" style="3" customWidth="1"/>
    <col min="2" max="4" width="16.5703125" style="3" bestFit="1" customWidth="1"/>
    <col min="5" max="6" width="16.42578125" style="3" bestFit="1" customWidth="1"/>
    <col min="7" max="7" width="15" style="3" bestFit="1" customWidth="1"/>
    <col min="8" max="8" width="14" style="3" bestFit="1" customWidth="1"/>
    <col min="9" max="9" width="13.7109375" style="3" customWidth="1"/>
    <col min="10" max="10" width="16.28515625" style="3" customWidth="1"/>
    <col min="11" max="16384" width="9.140625" style="3"/>
  </cols>
  <sheetData>
    <row r="2" spans="1:10">
      <c r="A2" s="1" t="s">
        <v>431</v>
      </c>
    </row>
    <row r="3" spans="1:10">
      <c r="A3" s="3" t="s">
        <v>312</v>
      </c>
    </row>
    <row r="4" spans="1:10" ht="15.75" thickBot="1"/>
    <row r="5" spans="1:10">
      <c r="A5" s="87" t="s">
        <v>272</v>
      </c>
      <c r="B5" s="70" t="s">
        <v>87</v>
      </c>
      <c r="C5" s="70" t="s">
        <v>187</v>
      </c>
      <c r="D5" s="70" t="s">
        <v>188</v>
      </c>
      <c r="E5" s="70" t="s">
        <v>90</v>
      </c>
      <c r="F5" s="70" t="s">
        <v>91</v>
      </c>
      <c r="G5" s="70" t="s">
        <v>189</v>
      </c>
      <c r="H5" s="70" t="s">
        <v>93</v>
      </c>
      <c r="I5" s="70" t="s">
        <v>94</v>
      </c>
      <c r="J5" s="71" t="s">
        <v>44</v>
      </c>
    </row>
    <row r="6" spans="1:10">
      <c r="A6" s="7" t="s">
        <v>168</v>
      </c>
      <c r="B6" s="32">
        <v>40172019</v>
      </c>
      <c r="C6" s="32">
        <v>31437589</v>
      </c>
      <c r="D6" s="32">
        <v>26759785</v>
      </c>
      <c r="E6" s="32">
        <v>10675889</v>
      </c>
      <c r="F6" s="32">
        <v>11941668</v>
      </c>
      <c r="G6" s="32">
        <v>3646078</v>
      </c>
      <c r="H6" s="32">
        <v>518644</v>
      </c>
      <c r="I6" s="32">
        <v>1358288</v>
      </c>
      <c r="J6" s="72">
        <v>126509960</v>
      </c>
    </row>
    <row r="7" spans="1:10">
      <c r="A7" s="7" t="s">
        <v>169</v>
      </c>
      <c r="B7" s="32">
        <v>23238482</v>
      </c>
      <c r="C7" s="32">
        <v>17330458</v>
      </c>
      <c r="D7" s="32">
        <v>14544095</v>
      </c>
      <c r="E7" s="32">
        <v>5914407</v>
      </c>
      <c r="F7" s="32">
        <v>6291899</v>
      </c>
      <c r="G7" s="32">
        <v>2108155</v>
      </c>
      <c r="H7" s="32">
        <v>149739</v>
      </c>
      <c r="I7" s="32">
        <v>721887</v>
      </c>
      <c r="J7" s="72">
        <v>70299122</v>
      </c>
    </row>
    <row r="8" spans="1:10">
      <c r="A8" s="7" t="s">
        <v>170</v>
      </c>
      <c r="B8" s="32">
        <v>6169449</v>
      </c>
      <c r="C8" s="32">
        <v>4626004</v>
      </c>
      <c r="D8" s="32">
        <v>3999014</v>
      </c>
      <c r="E8" s="32">
        <v>1224547</v>
      </c>
      <c r="F8" s="32">
        <v>2179778</v>
      </c>
      <c r="G8" s="32">
        <v>445809</v>
      </c>
      <c r="H8" s="32">
        <v>176663</v>
      </c>
      <c r="I8" s="32">
        <v>431966</v>
      </c>
      <c r="J8" s="72">
        <v>19253230</v>
      </c>
    </row>
    <row r="9" spans="1:10">
      <c r="A9" s="7" t="s">
        <v>171</v>
      </c>
      <c r="B9" s="32">
        <v>1079918</v>
      </c>
      <c r="C9" s="32">
        <v>782672</v>
      </c>
      <c r="D9" s="32">
        <v>581625</v>
      </c>
      <c r="E9" s="32">
        <v>210642</v>
      </c>
      <c r="F9" s="32">
        <v>368083</v>
      </c>
      <c r="G9" s="32">
        <v>68330</v>
      </c>
      <c r="H9" s="32">
        <v>10246</v>
      </c>
      <c r="I9" s="32">
        <v>94280</v>
      </c>
      <c r="J9" s="72">
        <v>3195796</v>
      </c>
    </row>
    <row r="10" spans="1:10">
      <c r="A10" s="13" t="s">
        <v>10</v>
      </c>
      <c r="B10" s="37">
        <f t="shared" ref="B10:J10" si="0">SUM(B6:B9)</f>
        <v>70659868</v>
      </c>
      <c r="C10" s="37">
        <f t="shared" si="0"/>
        <v>54176723</v>
      </c>
      <c r="D10" s="37">
        <f t="shared" si="0"/>
        <v>45884519</v>
      </c>
      <c r="E10" s="37">
        <f t="shared" si="0"/>
        <v>18025485</v>
      </c>
      <c r="F10" s="37">
        <f t="shared" si="0"/>
        <v>20781428</v>
      </c>
      <c r="G10" s="37">
        <f t="shared" si="0"/>
        <v>6268372</v>
      </c>
      <c r="H10" s="37">
        <f t="shared" si="0"/>
        <v>855292</v>
      </c>
      <c r="I10" s="37">
        <f t="shared" si="0"/>
        <v>2606421</v>
      </c>
      <c r="J10" s="73">
        <f t="shared" si="0"/>
        <v>219258108</v>
      </c>
    </row>
    <row r="11" spans="1:10" ht="13.5" customHeight="1">
      <c r="A11" s="74"/>
      <c r="B11" s="75"/>
      <c r="C11" s="75"/>
      <c r="D11" s="75"/>
      <c r="E11" s="75"/>
      <c r="F11" s="75"/>
      <c r="G11" s="75"/>
      <c r="H11" s="75"/>
      <c r="I11" s="75"/>
      <c r="J11" s="76"/>
    </row>
    <row r="12" spans="1:10" ht="13.5" customHeight="1">
      <c r="A12" s="13" t="s">
        <v>274</v>
      </c>
      <c r="B12" s="77" t="s">
        <v>87</v>
      </c>
      <c r="C12" s="77" t="s">
        <v>187</v>
      </c>
      <c r="D12" s="77" t="s">
        <v>188</v>
      </c>
      <c r="E12" s="77" t="s">
        <v>90</v>
      </c>
      <c r="F12" s="77" t="s">
        <v>91</v>
      </c>
      <c r="G12" s="77" t="s">
        <v>189</v>
      </c>
      <c r="H12" s="77" t="s">
        <v>93</v>
      </c>
      <c r="I12" s="77" t="s">
        <v>94</v>
      </c>
      <c r="J12" s="78" t="s">
        <v>44</v>
      </c>
    </row>
    <row r="13" spans="1:10" ht="13.5" customHeight="1">
      <c r="A13" s="7" t="s">
        <v>168</v>
      </c>
      <c r="B13" s="32">
        <v>40596883</v>
      </c>
      <c r="C13" s="32">
        <v>31782058</v>
      </c>
      <c r="D13" s="32">
        <v>27061838</v>
      </c>
      <c r="E13" s="32">
        <v>10789058</v>
      </c>
      <c r="F13" s="32">
        <v>12076423</v>
      </c>
      <c r="G13" s="32">
        <v>3682042</v>
      </c>
      <c r="H13" s="32">
        <v>531139</v>
      </c>
      <c r="I13" s="32">
        <v>1389719</v>
      </c>
      <c r="J13" s="72">
        <v>127909160</v>
      </c>
    </row>
    <row r="14" spans="1:10" ht="13.5" customHeight="1">
      <c r="A14" s="7" t="s">
        <v>169</v>
      </c>
      <c r="B14" s="32">
        <v>23316649</v>
      </c>
      <c r="C14" s="32">
        <v>17407069</v>
      </c>
      <c r="D14" s="32">
        <v>14600541</v>
      </c>
      <c r="E14" s="32">
        <v>5935873</v>
      </c>
      <c r="F14" s="32">
        <v>6317119</v>
      </c>
      <c r="G14" s="32">
        <v>2115345</v>
      </c>
      <c r="H14" s="32">
        <v>150762</v>
      </c>
      <c r="I14" s="32">
        <v>725324</v>
      </c>
      <c r="J14" s="72">
        <v>70568682</v>
      </c>
    </row>
    <row r="15" spans="1:10" ht="13.5" customHeight="1">
      <c r="A15" s="7" t="s">
        <v>170</v>
      </c>
      <c r="B15" s="32">
        <v>6754380</v>
      </c>
      <c r="C15" s="32">
        <v>5077946</v>
      </c>
      <c r="D15" s="32">
        <v>4313651</v>
      </c>
      <c r="E15" s="32">
        <v>1334269</v>
      </c>
      <c r="F15" s="32">
        <v>2365537</v>
      </c>
      <c r="G15" s="32">
        <v>473536</v>
      </c>
      <c r="H15" s="32">
        <v>192379</v>
      </c>
      <c r="I15" s="32">
        <v>512343</v>
      </c>
      <c r="J15" s="72">
        <v>21024041</v>
      </c>
    </row>
    <row r="16" spans="1:10" ht="13.5" customHeight="1">
      <c r="A16" s="7" t="s">
        <v>171</v>
      </c>
      <c r="B16" s="32">
        <v>1086587</v>
      </c>
      <c r="C16" s="32">
        <v>793481</v>
      </c>
      <c r="D16" s="32">
        <v>588155</v>
      </c>
      <c r="E16" s="32">
        <v>211999</v>
      </c>
      <c r="F16" s="32">
        <v>371078</v>
      </c>
      <c r="G16" s="32">
        <v>68688</v>
      </c>
      <c r="H16" s="32">
        <v>10300</v>
      </c>
      <c r="I16" s="32">
        <v>94814</v>
      </c>
      <c r="J16" s="72">
        <v>3225102</v>
      </c>
    </row>
    <row r="17" spans="1:10" ht="13.5" customHeight="1">
      <c r="A17" s="13" t="s">
        <v>10</v>
      </c>
      <c r="B17" s="37">
        <f>SUM(B13:B16)</f>
        <v>71754499</v>
      </c>
      <c r="C17" s="37">
        <f t="shared" ref="C17:J17" si="1">SUM(C13:C16)</f>
        <v>55060554</v>
      </c>
      <c r="D17" s="37">
        <f t="shared" si="1"/>
        <v>46564185</v>
      </c>
      <c r="E17" s="37">
        <f t="shared" si="1"/>
        <v>18271199</v>
      </c>
      <c r="F17" s="37">
        <f t="shared" si="1"/>
        <v>21130157</v>
      </c>
      <c r="G17" s="37">
        <f t="shared" si="1"/>
        <v>6339611</v>
      </c>
      <c r="H17" s="37">
        <f t="shared" si="1"/>
        <v>884580</v>
      </c>
      <c r="I17" s="37">
        <f t="shared" si="1"/>
        <v>2722200</v>
      </c>
      <c r="J17" s="73">
        <f t="shared" si="1"/>
        <v>222726985</v>
      </c>
    </row>
    <row r="18" spans="1:10" ht="13.5" customHeight="1">
      <c r="A18" s="74"/>
      <c r="B18" s="75"/>
      <c r="C18" s="75"/>
      <c r="D18" s="75"/>
      <c r="E18" s="75"/>
      <c r="F18" s="75"/>
      <c r="G18" s="75"/>
      <c r="H18" s="75"/>
      <c r="I18" s="75"/>
      <c r="J18" s="76"/>
    </row>
    <row r="19" spans="1:10">
      <c r="A19" s="13" t="s">
        <v>275</v>
      </c>
      <c r="B19" s="77" t="s">
        <v>87</v>
      </c>
      <c r="C19" s="77" t="s">
        <v>187</v>
      </c>
      <c r="D19" s="77" t="s">
        <v>188</v>
      </c>
      <c r="E19" s="77" t="s">
        <v>90</v>
      </c>
      <c r="F19" s="77" t="s">
        <v>91</v>
      </c>
      <c r="G19" s="77" t="s">
        <v>189</v>
      </c>
      <c r="H19" s="77" t="s">
        <v>93</v>
      </c>
      <c r="I19" s="77" t="s">
        <v>94</v>
      </c>
      <c r="J19" s="78" t="s">
        <v>44</v>
      </c>
    </row>
    <row r="20" spans="1:10">
      <c r="A20" s="7" t="s">
        <v>168</v>
      </c>
      <c r="B20" s="445">
        <v>1683170278.27</v>
      </c>
      <c r="C20" s="445">
        <v>1256196781.97</v>
      </c>
      <c r="D20" s="445">
        <v>1058199912.0599999</v>
      </c>
      <c r="E20" s="445">
        <v>431052167.22000003</v>
      </c>
      <c r="F20" s="445">
        <v>491206734.23000002</v>
      </c>
      <c r="G20" s="445">
        <v>149506446.66</v>
      </c>
      <c r="H20" s="445">
        <v>19344388.920000002</v>
      </c>
      <c r="I20" s="445">
        <v>57766880.390000001</v>
      </c>
      <c r="J20" s="457">
        <v>5146443589.7200003</v>
      </c>
    </row>
    <row r="21" spans="1:10">
      <c r="A21" s="7" t="s">
        <v>169</v>
      </c>
      <c r="B21" s="445">
        <v>924775653.13</v>
      </c>
      <c r="C21" s="445">
        <v>701825760.07000005</v>
      </c>
      <c r="D21" s="445">
        <v>564496485.98000002</v>
      </c>
      <c r="E21" s="445">
        <v>241326119.49000001</v>
      </c>
      <c r="F21" s="445">
        <v>263973901.38999999</v>
      </c>
      <c r="G21" s="445">
        <v>89059840.400000006</v>
      </c>
      <c r="H21" s="445">
        <v>5163930.63</v>
      </c>
      <c r="I21" s="445">
        <v>31883559.34</v>
      </c>
      <c r="J21" s="457">
        <v>2822505250.4299998</v>
      </c>
    </row>
    <row r="22" spans="1:10">
      <c r="A22" s="7" t="s">
        <v>170</v>
      </c>
      <c r="B22" s="445">
        <v>1123884921.5699999</v>
      </c>
      <c r="C22" s="445">
        <v>910328916.32000005</v>
      </c>
      <c r="D22" s="445">
        <v>620691071.60000002</v>
      </c>
      <c r="E22" s="445">
        <v>233596359.99000001</v>
      </c>
      <c r="F22" s="445">
        <v>365886537.25</v>
      </c>
      <c r="G22" s="445">
        <v>83160466.609999999</v>
      </c>
      <c r="H22" s="445">
        <v>23019772.59</v>
      </c>
      <c r="I22" s="445">
        <v>74096460.450000003</v>
      </c>
      <c r="J22" s="457">
        <v>3434664506.3800001</v>
      </c>
    </row>
    <row r="23" spans="1:10">
      <c r="A23" s="7" t="s">
        <v>171</v>
      </c>
      <c r="B23" s="445">
        <v>53825309.689999998</v>
      </c>
      <c r="C23" s="445">
        <v>40812449.530000001</v>
      </c>
      <c r="D23" s="445">
        <v>26913206.510000002</v>
      </c>
      <c r="E23" s="445">
        <v>10464469</v>
      </c>
      <c r="F23" s="445">
        <v>18806268.079999998</v>
      </c>
      <c r="G23" s="445">
        <v>3619478.08</v>
      </c>
      <c r="H23" s="445">
        <v>509487.22</v>
      </c>
      <c r="I23" s="445">
        <v>4940629.6100000003</v>
      </c>
      <c r="J23" s="457">
        <v>159891297.72</v>
      </c>
    </row>
    <row r="24" spans="1:10">
      <c r="A24" s="13" t="s">
        <v>10</v>
      </c>
      <c r="B24" s="451">
        <f>SUM(B20:B23)</f>
        <v>3785656162.6600003</v>
      </c>
      <c r="C24" s="451">
        <f t="shared" ref="C24:J24" si="2">SUM(C20:C23)</f>
        <v>2909163907.8900003</v>
      </c>
      <c r="D24" s="451">
        <f t="shared" si="2"/>
        <v>2270300676.1500001</v>
      </c>
      <c r="E24" s="451">
        <f t="shared" si="2"/>
        <v>916439115.70000005</v>
      </c>
      <c r="F24" s="451">
        <f t="shared" si="2"/>
        <v>1139873440.9499998</v>
      </c>
      <c r="G24" s="451">
        <f t="shared" si="2"/>
        <v>325346231.75</v>
      </c>
      <c r="H24" s="451">
        <f t="shared" si="2"/>
        <v>48037579.359999999</v>
      </c>
      <c r="I24" s="451">
        <f t="shared" si="2"/>
        <v>168687529.79000002</v>
      </c>
      <c r="J24" s="458">
        <f t="shared" si="2"/>
        <v>11563504644.249998</v>
      </c>
    </row>
    <row r="25" spans="1:10" ht="13.5" customHeight="1">
      <c r="A25" s="74"/>
      <c r="B25" s="79"/>
      <c r="C25" s="79"/>
      <c r="D25" s="79"/>
      <c r="E25" s="79"/>
      <c r="F25" s="79"/>
      <c r="G25" s="79"/>
      <c r="H25" s="79"/>
      <c r="I25" s="79"/>
      <c r="J25" s="80"/>
    </row>
    <row r="26" spans="1:10" ht="13.5" customHeight="1">
      <c r="A26" s="13" t="s">
        <v>291</v>
      </c>
      <c r="B26" s="77" t="s">
        <v>87</v>
      </c>
      <c r="C26" s="77" t="s">
        <v>187</v>
      </c>
      <c r="D26" s="77" t="s">
        <v>188</v>
      </c>
      <c r="E26" s="77" t="s">
        <v>90</v>
      </c>
      <c r="F26" s="77" t="s">
        <v>91</v>
      </c>
      <c r="G26" s="77" t="s">
        <v>189</v>
      </c>
      <c r="H26" s="77" t="s">
        <v>93</v>
      </c>
      <c r="I26" s="77" t="s">
        <v>94</v>
      </c>
      <c r="J26" s="78" t="s">
        <v>44</v>
      </c>
    </row>
    <row r="27" spans="1:10" ht="13.5" customHeight="1">
      <c r="A27" s="7" t="s">
        <v>168</v>
      </c>
      <c r="B27" s="445">
        <v>2350407763.6399999</v>
      </c>
      <c r="C27" s="445">
        <v>1772955863.99</v>
      </c>
      <c r="D27" s="445">
        <v>1588182181.0899999</v>
      </c>
      <c r="E27" s="445">
        <v>608161711.82000005</v>
      </c>
      <c r="F27" s="445">
        <v>703482025.87</v>
      </c>
      <c r="G27" s="445">
        <v>213237447.31999999</v>
      </c>
      <c r="H27" s="445">
        <v>30546106.41</v>
      </c>
      <c r="I27" s="445">
        <v>86332417.319999993</v>
      </c>
      <c r="J27" s="457">
        <v>7353305517.46</v>
      </c>
    </row>
    <row r="28" spans="1:10" ht="13.5" customHeight="1">
      <c r="A28" s="7" t="s">
        <v>169</v>
      </c>
      <c r="B28" s="445">
        <v>995062098.20000005</v>
      </c>
      <c r="C28" s="445">
        <v>780967598.26999998</v>
      </c>
      <c r="D28" s="445">
        <v>636997926.53999996</v>
      </c>
      <c r="E28" s="445">
        <v>271796929.11000001</v>
      </c>
      <c r="F28" s="445">
        <v>291261325.82999998</v>
      </c>
      <c r="G28" s="445">
        <v>99205496.200000003</v>
      </c>
      <c r="H28" s="445">
        <v>5814670.7999999998</v>
      </c>
      <c r="I28" s="445">
        <v>34481483.920000002</v>
      </c>
      <c r="J28" s="457">
        <v>3115587528.8699999</v>
      </c>
    </row>
    <row r="29" spans="1:10" ht="13.5" customHeight="1">
      <c r="A29" s="7" t="s">
        <v>170</v>
      </c>
      <c r="B29" s="445">
        <v>1959413498.47</v>
      </c>
      <c r="C29" s="445">
        <v>1531093215.01</v>
      </c>
      <c r="D29" s="445">
        <v>1127137132.23</v>
      </c>
      <c r="E29" s="445">
        <v>385473079.32999998</v>
      </c>
      <c r="F29" s="445">
        <v>662460660.88</v>
      </c>
      <c r="G29" s="445">
        <v>123230205.52</v>
      </c>
      <c r="H29" s="445">
        <v>41956415.770000003</v>
      </c>
      <c r="I29" s="445">
        <v>145147407.75999999</v>
      </c>
      <c r="J29" s="457">
        <v>5975911614.9700003</v>
      </c>
    </row>
    <row r="30" spans="1:10" ht="13.5" customHeight="1">
      <c r="A30" s="7" t="s">
        <v>171</v>
      </c>
      <c r="B30" s="445">
        <v>60653905.310000002</v>
      </c>
      <c r="C30" s="445">
        <v>52373113.090000004</v>
      </c>
      <c r="D30" s="445">
        <v>34487570.380000003</v>
      </c>
      <c r="E30" s="445">
        <v>12399416.710000001</v>
      </c>
      <c r="F30" s="445">
        <v>23170085.739999998</v>
      </c>
      <c r="G30" s="445">
        <v>4227303.8499999996</v>
      </c>
      <c r="H30" s="445">
        <v>560957.93000000005</v>
      </c>
      <c r="I30" s="445">
        <v>5658073.1799999997</v>
      </c>
      <c r="J30" s="457">
        <v>193530426.19</v>
      </c>
    </row>
    <row r="31" spans="1:10" ht="13.5" customHeight="1">
      <c r="A31" s="13" t="s">
        <v>10</v>
      </c>
      <c r="B31" s="451">
        <f t="shared" ref="B31:J31" si="3">SUM(B27:B30)</f>
        <v>5365537265.6200008</v>
      </c>
      <c r="C31" s="451">
        <f t="shared" si="3"/>
        <v>4137389790.3600006</v>
      </c>
      <c r="D31" s="451">
        <f t="shared" si="3"/>
        <v>3386804810.2400002</v>
      </c>
      <c r="E31" s="451">
        <f t="shared" si="3"/>
        <v>1277831136.97</v>
      </c>
      <c r="F31" s="451">
        <f t="shared" si="3"/>
        <v>1680374098.3199999</v>
      </c>
      <c r="G31" s="451">
        <f t="shared" si="3"/>
        <v>439900452.88999999</v>
      </c>
      <c r="H31" s="451">
        <f t="shared" si="3"/>
        <v>78878150.910000011</v>
      </c>
      <c r="I31" s="451">
        <f t="shared" si="3"/>
        <v>271619382.18000001</v>
      </c>
      <c r="J31" s="458">
        <f t="shared" si="3"/>
        <v>16638335087.49</v>
      </c>
    </row>
    <row r="32" spans="1:10" ht="13.5" customHeight="1">
      <c r="A32" s="74"/>
      <c r="B32" s="79"/>
      <c r="C32" s="79"/>
      <c r="D32" s="79"/>
      <c r="E32" s="79"/>
      <c r="F32" s="79"/>
      <c r="G32" s="79"/>
      <c r="H32" s="79"/>
      <c r="I32" s="79"/>
      <c r="J32" s="80"/>
    </row>
    <row r="33" spans="1:10">
      <c r="A33" s="13" t="s">
        <v>273</v>
      </c>
      <c r="B33" s="77" t="s">
        <v>87</v>
      </c>
      <c r="C33" s="77" t="s">
        <v>187</v>
      </c>
      <c r="D33" s="77" t="s">
        <v>188</v>
      </c>
      <c r="E33" s="77" t="s">
        <v>90</v>
      </c>
      <c r="F33" s="77" t="s">
        <v>91</v>
      </c>
      <c r="G33" s="77" t="s">
        <v>189</v>
      </c>
      <c r="H33" s="77" t="s">
        <v>93</v>
      </c>
      <c r="I33" s="77" t="s">
        <v>94</v>
      </c>
      <c r="J33" s="78" t="s">
        <v>44</v>
      </c>
    </row>
    <row r="34" spans="1:10">
      <c r="A34" s="7" t="s">
        <v>168</v>
      </c>
      <c r="B34" s="445">
        <v>2626164476.2399998</v>
      </c>
      <c r="C34" s="445">
        <v>1996028650.1900001</v>
      </c>
      <c r="D34" s="445">
        <v>1770186219.99</v>
      </c>
      <c r="E34" s="445">
        <v>682543233.41999996</v>
      </c>
      <c r="F34" s="445">
        <v>785615118.76999998</v>
      </c>
      <c r="G34" s="445">
        <v>238178863.02000001</v>
      </c>
      <c r="H34" s="445">
        <v>33365209.91</v>
      </c>
      <c r="I34" s="445">
        <v>95996045.719999999</v>
      </c>
      <c r="J34" s="457">
        <v>8228077817.2600002</v>
      </c>
    </row>
    <row r="35" spans="1:10">
      <c r="A35" s="7" t="s">
        <v>169</v>
      </c>
      <c r="B35" s="445">
        <v>995062098.20000005</v>
      </c>
      <c r="C35" s="445">
        <v>780967598.26999998</v>
      </c>
      <c r="D35" s="445">
        <v>636997926.53999996</v>
      </c>
      <c r="E35" s="445">
        <v>271796929.11000001</v>
      </c>
      <c r="F35" s="445">
        <v>291261325.82999998</v>
      </c>
      <c r="G35" s="445">
        <v>99205496.200000003</v>
      </c>
      <c r="H35" s="445">
        <v>5814670.7999999998</v>
      </c>
      <c r="I35" s="445">
        <v>34481483.920000002</v>
      </c>
      <c r="J35" s="457">
        <v>3115587528.8699999</v>
      </c>
    </row>
    <row r="36" spans="1:10">
      <c r="A36" s="7" t="s">
        <v>170</v>
      </c>
      <c r="B36" s="445">
        <v>2169888953.9699998</v>
      </c>
      <c r="C36" s="445">
        <v>1702825034.21</v>
      </c>
      <c r="D36" s="445">
        <v>1258130569.23</v>
      </c>
      <c r="E36" s="445">
        <v>428493349.93000001</v>
      </c>
      <c r="F36" s="445">
        <v>738272272.38</v>
      </c>
      <c r="G36" s="445">
        <v>137539966.31999999</v>
      </c>
      <c r="H36" s="445">
        <v>46619901.670000002</v>
      </c>
      <c r="I36" s="445">
        <v>162464838.96000001</v>
      </c>
      <c r="J36" s="457">
        <v>6644234886.6700001</v>
      </c>
    </row>
    <row r="37" spans="1:10">
      <c r="A37" s="7" t="s">
        <v>171</v>
      </c>
      <c r="B37" s="445">
        <v>67742684.209999993</v>
      </c>
      <c r="C37" s="445">
        <v>57707963.490000002</v>
      </c>
      <c r="D37" s="445">
        <v>38264600.280000001</v>
      </c>
      <c r="E37" s="445">
        <v>13802589.41</v>
      </c>
      <c r="F37" s="445">
        <v>25617233.84</v>
      </c>
      <c r="G37" s="445">
        <v>4664243.25</v>
      </c>
      <c r="H37" s="445">
        <v>617073.53</v>
      </c>
      <c r="I37" s="445">
        <v>6292432.5800000001</v>
      </c>
      <c r="J37" s="457">
        <v>214708820.59</v>
      </c>
    </row>
    <row r="38" spans="1:10">
      <c r="A38" s="13" t="s">
        <v>10</v>
      </c>
      <c r="B38" s="451">
        <f t="shared" ref="B38:J38" si="4">SUM(B34:B37)</f>
        <v>5858858212.6199999</v>
      </c>
      <c r="C38" s="451">
        <f t="shared" si="4"/>
        <v>4537529246.1599998</v>
      </c>
      <c r="D38" s="451">
        <f t="shared" si="4"/>
        <v>3703579316.04</v>
      </c>
      <c r="E38" s="451">
        <f t="shared" si="4"/>
        <v>1396636101.8700001</v>
      </c>
      <c r="F38" s="451">
        <f t="shared" si="4"/>
        <v>1840765950.8199999</v>
      </c>
      <c r="G38" s="451">
        <f t="shared" si="4"/>
        <v>479588568.79000002</v>
      </c>
      <c r="H38" s="451">
        <f t="shared" si="4"/>
        <v>86416855.909999996</v>
      </c>
      <c r="I38" s="451">
        <f t="shared" si="4"/>
        <v>299234801.18000001</v>
      </c>
      <c r="J38" s="458">
        <f t="shared" si="4"/>
        <v>18202609053.390003</v>
      </c>
    </row>
    <row r="39" spans="1:10" ht="14.25" customHeight="1">
      <c r="A39" s="74"/>
      <c r="B39" s="79"/>
      <c r="C39" s="79"/>
      <c r="D39" s="79"/>
      <c r="E39" s="79"/>
      <c r="F39" s="79"/>
      <c r="G39" s="79"/>
      <c r="H39" s="79"/>
      <c r="I39" s="79"/>
      <c r="J39" s="80"/>
    </row>
    <row r="40" spans="1:10">
      <c r="A40" s="13" t="s">
        <v>45</v>
      </c>
      <c r="B40" s="77" t="s">
        <v>87</v>
      </c>
      <c r="C40" s="77" t="s">
        <v>187</v>
      </c>
      <c r="D40" s="77" t="s">
        <v>188</v>
      </c>
      <c r="E40" s="77" t="s">
        <v>90</v>
      </c>
      <c r="F40" s="77" t="s">
        <v>91</v>
      </c>
      <c r="G40" s="77" t="s">
        <v>189</v>
      </c>
      <c r="H40" s="77" t="s">
        <v>93</v>
      </c>
      <c r="I40" s="77" t="s">
        <v>94</v>
      </c>
      <c r="J40" s="78" t="s">
        <v>44</v>
      </c>
    </row>
    <row r="41" spans="1:10">
      <c r="A41" s="7" t="s">
        <v>265</v>
      </c>
      <c r="B41" s="52">
        <v>8238801</v>
      </c>
      <c r="C41" s="52">
        <v>6704281</v>
      </c>
      <c r="D41" s="52">
        <v>5378277</v>
      </c>
      <c r="E41" s="52">
        <v>1834275</v>
      </c>
      <c r="F41" s="52">
        <v>2825178</v>
      </c>
      <c r="G41" s="52">
        <v>571596</v>
      </c>
      <c r="H41" s="52">
        <v>250149</v>
      </c>
      <c r="I41" s="52">
        <v>460855</v>
      </c>
      <c r="J41" s="434">
        <v>26268359</v>
      </c>
    </row>
    <row r="42" spans="1:10">
      <c r="A42" s="7" t="s">
        <v>266</v>
      </c>
      <c r="B42" s="81">
        <f>IFERROR(B10/B$41,"")</f>
        <v>8.5764746593588068</v>
      </c>
      <c r="C42" s="81">
        <f t="shared" ref="C42:J42" si="5">IFERROR(C10/C$41,"")</f>
        <v>8.0809147170293123</v>
      </c>
      <c r="D42" s="81">
        <f t="shared" si="5"/>
        <v>8.5314532888506864</v>
      </c>
      <c r="E42" s="81">
        <f t="shared" si="5"/>
        <v>9.8270352046448863</v>
      </c>
      <c r="F42" s="81">
        <f t="shared" si="5"/>
        <v>7.355794218983724</v>
      </c>
      <c r="G42" s="81">
        <f t="shared" si="5"/>
        <v>10.966437833714721</v>
      </c>
      <c r="H42" s="81">
        <f t="shared" si="5"/>
        <v>3.4191301984017524</v>
      </c>
      <c r="I42" s="81">
        <f t="shared" si="5"/>
        <v>5.6556205314035868</v>
      </c>
      <c r="J42" s="82">
        <f t="shared" si="5"/>
        <v>8.3468521196927448</v>
      </c>
    </row>
    <row r="43" spans="1:10">
      <c r="A43" s="7" t="s">
        <v>267</v>
      </c>
      <c r="B43" s="81">
        <f>IFERROR(B17/B$41,"")</f>
        <v>8.7093375601619698</v>
      </c>
      <c r="C43" s="81">
        <f t="shared" ref="C43:J43" si="6">IFERROR(C17/C$41,"")</f>
        <v>8.2127455576518944</v>
      </c>
      <c r="D43" s="81">
        <f t="shared" si="6"/>
        <v>8.6578257311774749</v>
      </c>
      <c r="E43" s="81">
        <f t="shared" si="6"/>
        <v>9.9609922176336703</v>
      </c>
      <c r="F43" s="81">
        <f t="shared" si="6"/>
        <v>7.4792303352213558</v>
      </c>
      <c r="G43" s="81">
        <f t="shared" si="6"/>
        <v>11.091069566616982</v>
      </c>
      <c r="H43" s="81">
        <f t="shared" si="6"/>
        <v>3.5362124173992302</v>
      </c>
      <c r="I43" s="81">
        <f t="shared" si="6"/>
        <v>5.9068470560154491</v>
      </c>
      <c r="J43" s="82">
        <f t="shared" si="6"/>
        <v>8.4789074566858176</v>
      </c>
    </row>
    <row r="44" spans="1:10">
      <c r="A44" s="7" t="s">
        <v>268</v>
      </c>
      <c r="B44" s="459">
        <f>IFERROR(B24/B$41,"")</f>
        <v>459.49115200864787</v>
      </c>
      <c r="C44" s="459">
        <f t="shared" ref="C44:J44" si="7">IFERROR(C24/C$41,"")</f>
        <v>433.92630885996579</v>
      </c>
      <c r="D44" s="459">
        <f t="shared" si="7"/>
        <v>422.12416284062721</v>
      </c>
      <c r="E44" s="459">
        <f t="shared" si="7"/>
        <v>499.6192586716823</v>
      </c>
      <c r="F44" s="459">
        <f t="shared" si="7"/>
        <v>403.46960118973027</v>
      </c>
      <c r="G44" s="459">
        <f t="shared" si="7"/>
        <v>569.18913314648807</v>
      </c>
      <c r="H44" s="459">
        <f t="shared" si="7"/>
        <v>192.03586406501725</v>
      </c>
      <c r="I44" s="459">
        <f t="shared" si="7"/>
        <v>366.0316797908236</v>
      </c>
      <c r="J44" s="460">
        <f t="shared" si="7"/>
        <v>440.20658634404981</v>
      </c>
    </row>
    <row r="45" spans="1:10">
      <c r="A45" s="7" t="s">
        <v>269</v>
      </c>
      <c r="B45" s="459">
        <f>IFERROR(B31/B$41,"")</f>
        <v>651.25219866580107</v>
      </c>
      <c r="C45" s="459">
        <f t="shared" ref="C45:J45" si="8">IFERROR(C31/C$41,"")</f>
        <v>617.12654800119515</v>
      </c>
      <c r="D45" s="459">
        <f t="shared" si="8"/>
        <v>629.71929676362902</v>
      </c>
      <c r="E45" s="459">
        <f t="shared" si="8"/>
        <v>696.64098184296245</v>
      </c>
      <c r="F45" s="459">
        <f t="shared" si="8"/>
        <v>594.78521293879533</v>
      </c>
      <c r="G45" s="459">
        <f t="shared" si="8"/>
        <v>769.60029966969671</v>
      </c>
      <c r="H45" s="459">
        <f t="shared" si="8"/>
        <v>315.32467013659863</v>
      </c>
      <c r="I45" s="459">
        <f t="shared" si="8"/>
        <v>589.38143706805829</v>
      </c>
      <c r="J45" s="460">
        <f t="shared" si="8"/>
        <v>633.39834389692942</v>
      </c>
    </row>
    <row r="46" spans="1:10">
      <c r="A46" s="7" t="s">
        <v>45</v>
      </c>
      <c r="B46" s="83">
        <f>B41/$J41</f>
        <v>0.31363972907481585</v>
      </c>
      <c r="C46" s="83">
        <f t="shared" ref="C46:I46" si="9">C41/$J41</f>
        <v>0.25522268064023335</v>
      </c>
      <c r="D46" s="83">
        <f t="shared" si="9"/>
        <v>0.20474354717019058</v>
      </c>
      <c r="E46" s="83">
        <f t="shared" si="9"/>
        <v>6.9828305605234037E-2</v>
      </c>
      <c r="F46" s="83">
        <f t="shared" si="9"/>
        <v>0.1075506086999953</v>
      </c>
      <c r="G46" s="83">
        <f t="shared" si="9"/>
        <v>2.175986707049344E-2</v>
      </c>
      <c r="H46" s="83">
        <f t="shared" si="9"/>
        <v>9.5228255407960576E-3</v>
      </c>
      <c r="I46" s="83">
        <f t="shared" si="9"/>
        <v>1.7544110768396307E-2</v>
      </c>
      <c r="J46" s="84">
        <v>1</v>
      </c>
    </row>
    <row r="47" spans="1:10">
      <c r="A47" s="7" t="s">
        <v>270</v>
      </c>
      <c r="B47" s="83">
        <f>B17/$J17</f>
        <v>0.3221634729173028</v>
      </c>
      <c r="C47" s="83">
        <f t="shared" ref="C47:I47" si="10">C17/$J17</f>
        <v>0.24721096996845712</v>
      </c>
      <c r="D47" s="83">
        <f t="shared" si="10"/>
        <v>0.20906395783160267</v>
      </c>
      <c r="E47" s="83">
        <f t="shared" si="10"/>
        <v>8.2034060668490616E-2</v>
      </c>
      <c r="F47" s="83">
        <f t="shared" si="10"/>
        <v>9.4870215209890266E-2</v>
      </c>
      <c r="G47" s="83">
        <f t="shared" si="10"/>
        <v>2.8463596362156118E-2</v>
      </c>
      <c r="H47" s="83">
        <f t="shared" si="10"/>
        <v>3.9715888041137E-3</v>
      </c>
      <c r="I47" s="83">
        <f t="shared" si="10"/>
        <v>1.2222138237986744E-2</v>
      </c>
      <c r="J47" s="84">
        <v>1</v>
      </c>
    </row>
    <row r="48" spans="1:10">
      <c r="A48" s="7" t="s">
        <v>271</v>
      </c>
      <c r="B48" s="83">
        <f>B31/$J31</f>
        <v>0.32248041870813332</v>
      </c>
      <c r="C48" s="83">
        <f t="shared" ref="C48:I48" si="11">C31/$J31</f>
        <v>0.24866609360877781</v>
      </c>
      <c r="D48" s="83">
        <f t="shared" si="11"/>
        <v>0.2035543095166093</v>
      </c>
      <c r="E48" s="83">
        <f t="shared" si="11"/>
        <v>7.6800420850447554E-2</v>
      </c>
      <c r="F48" s="83">
        <f t="shared" si="11"/>
        <v>0.10099412528260934</v>
      </c>
      <c r="G48" s="83">
        <f t="shared" si="11"/>
        <v>2.6438970640803569E-2</v>
      </c>
      <c r="H48" s="83">
        <f t="shared" si="11"/>
        <v>4.7407478269449431E-3</v>
      </c>
      <c r="I48" s="83">
        <f t="shared" si="11"/>
        <v>1.6324913565674289E-2</v>
      </c>
      <c r="J48" s="84">
        <v>1</v>
      </c>
    </row>
    <row r="49" spans="1:10" ht="15.75" thickBot="1">
      <c r="A49" s="14" t="s">
        <v>46</v>
      </c>
      <c r="B49" s="85">
        <f>B38/$J38</f>
        <v>0.32186914499099578</v>
      </c>
      <c r="C49" s="85">
        <f t="shared" ref="C49:I49" si="12">C38/$J38</f>
        <v>0.24927905844986234</v>
      </c>
      <c r="D49" s="85">
        <f t="shared" si="12"/>
        <v>0.20346420148765737</v>
      </c>
      <c r="E49" s="85">
        <f t="shared" si="12"/>
        <v>7.6727248152917649E-2</v>
      </c>
      <c r="F49" s="85">
        <f t="shared" si="12"/>
        <v>0.10112648936319274</v>
      </c>
      <c r="G49" s="85">
        <f t="shared" si="12"/>
        <v>2.6347243265145155E-2</v>
      </c>
      <c r="H49" s="85">
        <f t="shared" si="12"/>
        <v>4.7474983205171876E-3</v>
      </c>
      <c r="I49" s="85">
        <f t="shared" si="12"/>
        <v>1.6439115969711569E-2</v>
      </c>
      <c r="J49" s="86">
        <v>1</v>
      </c>
    </row>
    <row r="51" spans="1:10">
      <c r="A51" s="183" t="s">
        <v>300</v>
      </c>
      <c r="B51"/>
      <c r="C51"/>
    </row>
    <row r="52" spans="1:10">
      <c r="A52" s="502" t="s">
        <v>480</v>
      </c>
    </row>
    <row r="53" spans="1:10">
      <c r="A53" s="152"/>
    </row>
    <row r="55" spans="1:10">
      <c r="A55"/>
      <c r="D55"/>
      <c r="E55"/>
      <c r="F55"/>
    </row>
    <row r="56" spans="1:10">
      <c r="A56"/>
      <c r="C56"/>
      <c r="D56"/>
      <c r="E56"/>
      <c r="F56"/>
    </row>
    <row r="57" spans="1:10">
      <c r="A57"/>
      <c r="B57"/>
      <c r="C57"/>
      <c r="D57"/>
      <c r="E57"/>
      <c r="F57"/>
    </row>
  </sheetData>
  <pageMargins left="0.70866141732283472" right="0.70866141732283472" top="0.74803149606299213" bottom="0.35433070866141736" header="0.31496062992125984" footer="0.31496062992125984"/>
  <pageSetup paperSize="9" scale="69" orientation="landscape" verticalDpi="1200" r:id="rId1"/>
  <headerFooter>
    <oddHeader>&amp;CPBS Expenditure and Prescriptions 2022-23</oddHeader>
    <oddFooter>&amp;CPage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2:H60"/>
  <sheetViews>
    <sheetView showGridLines="0" zoomScaleNormal="100" workbookViewId="0"/>
  </sheetViews>
  <sheetFormatPr defaultColWidth="9.140625" defaultRowHeight="15"/>
  <cols>
    <col min="1" max="1" width="6" style="3" customWidth="1"/>
    <col min="2" max="2" width="43" style="3" customWidth="1"/>
    <col min="3" max="3" width="20.140625" style="3" customWidth="1"/>
    <col min="4" max="4" width="20.140625" style="11" customWidth="1"/>
    <col min="5" max="5" width="20.140625" style="3" customWidth="1"/>
    <col min="6" max="6" width="20.140625" style="11" customWidth="1"/>
    <col min="7" max="7" width="20.140625" style="442" customWidth="1"/>
    <col min="8" max="8" width="11.5703125" style="3" bestFit="1" customWidth="1"/>
    <col min="9" max="16384" width="9.140625" style="3"/>
  </cols>
  <sheetData>
    <row r="2" spans="1:8">
      <c r="A2" s="1" t="s">
        <v>432</v>
      </c>
    </row>
    <row r="3" spans="1:8">
      <c r="A3" s="3" t="s">
        <v>167</v>
      </c>
    </row>
    <row r="4" spans="1:8" ht="15.75" thickBot="1"/>
    <row r="5" spans="1:8" ht="30">
      <c r="A5" s="87" t="s">
        <v>47</v>
      </c>
      <c r="B5" s="88" t="s">
        <v>48</v>
      </c>
      <c r="C5" s="58" t="s">
        <v>40</v>
      </c>
      <c r="D5" s="461" t="s">
        <v>29</v>
      </c>
      <c r="E5" s="59" t="s">
        <v>43</v>
      </c>
      <c r="F5" s="461" t="s">
        <v>34</v>
      </c>
      <c r="G5" s="463" t="s">
        <v>35</v>
      </c>
    </row>
    <row r="6" spans="1:8">
      <c r="A6" s="89">
        <v>1</v>
      </c>
      <c r="B6" s="90" t="s">
        <v>506</v>
      </c>
      <c r="C6" s="32">
        <v>581630</v>
      </c>
      <c r="D6" s="451">
        <v>646447181.08000004</v>
      </c>
      <c r="E6" s="445">
        <v>7983552.7999999998</v>
      </c>
      <c r="F6" s="445">
        <v>654430733.88</v>
      </c>
      <c r="G6" s="448">
        <v>1125.17</v>
      </c>
      <c r="H6" s="352"/>
    </row>
    <row r="7" spans="1:8" ht="30">
      <c r="A7" s="89">
        <v>2</v>
      </c>
      <c r="B7" s="90" t="s">
        <v>507</v>
      </c>
      <c r="C7" s="32">
        <v>24008</v>
      </c>
      <c r="D7" s="451">
        <v>512857552.57999998</v>
      </c>
      <c r="E7" s="445">
        <v>377478.40000000002</v>
      </c>
      <c r="F7" s="445">
        <v>513235030.98000002</v>
      </c>
      <c r="G7" s="448">
        <v>21377.67</v>
      </c>
      <c r="H7" s="352"/>
    </row>
    <row r="8" spans="1:8">
      <c r="A8" s="89">
        <v>3</v>
      </c>
      <c r="B8" s="90" t="s">
        <v>508</v>
      </c>
      <c r="C8" s="32">
        <v>443012</v>
      </c>
      <c r="D8" s="451">
        <v>476143531.70999998</v>
      </c>
      <c r="E8" s="445">
        <v>6399432.2999999998</v>
      </c>
      <c r="F8" s="445">
        <v>482542964.00999999</v>
      </c>
      <c r="G8" s="448">
        <v>1089.23</v>
      </c>
      <c r="H8" s="352"/>
    </row>
    <row r="9" spans="1:8">
      <c r="A9" s="89">
        <v>4</v>
      </c>
      <c r="B9" s="90" t="s">
        <v>509</v>
      </c>
      <c r="C9" s="32">
        <v>52663</v>
      </c>
      <c r="D9" s="451">
        <v>447023723.68000001</v>
      </c>
      <c r="E9" s="445">
        <v>227317</v>
      </c>
      <c r="F9" s="445">
        <v>447251040.68000001</v>
      </c>
      <c r="G9" s="448">
        <v>8492.7000000000007</v>
      </c>
      <c r="H9" s="352"/>
    </row>
    <row r="10" spans="1:8">
      <c r="A10" s="89">
        <v>5</v>
      </c>
      <c r="B10" s="90" t="s">
        <v>510</v>
      </c>
      <c r="C10" s="32">
        <v>56066</v>
      </c>
      <c r="D10" s="451">
        <v>411450540.32999998</v>
      </c>
      <c r="E10" s="445">
        <v>246197.2</v>
      </c>
      <c r="F10" s="445">
        <v>411696737.52999997</v>
      </c>
      <c r="G10" s="448">
        <v>7343.07</v>
      </c>
      <c r="H10" s="352"/>
    </row>
    <row r="11" spans="1:8">
      <c r="A11" s="89">
        <v>6</v>
      </c>
      <c r="B11" s="90" t="s">
        <v>511</v>
      </c>
      <c r="C11" s="32">
        <v>48857</v>
      </c>
      <c r="D11" s="451">
        <v>355959025.85000002</v>
      </c>
      <c r="E11" s="445">
        <v>1300262</v>
      </c>
      <c r="F11" s="445">
        <v>357259287.85000002</v>
      </c>
      <c r="G11" s="448">
        <v>7312.35</v>
      </c>
      <c r="H11" s="352"/>
    </row>
    <row r="12" spans="1:8">
      <c r="A12" s="89">
        <v>7</v>
      </c>
      <c r="B12" s="90" t="s">
        <v>512</v>
      </c>
      <c r="C12" s="32">
        <v>290916</v>
      </c>
      <c r="D12" s="451">
        <v>334491173.20999998</v>
      </c>
      <c r="E12" s="445">
        <v>4903075.5</v>
      </c>
      <c r="F12" s="445">
        <v>339394248.70999998</v>
      </c>
      <c r="G12" s="448">
        <v>1166.6400000000001</v>
      </c>
      <c r="H12" s="352"/>
    </row>
    <row r="13" spans="1:8">
      <c r="A13" s="89">
        <v>8</v>
      </c>
      <c r="B13" s="90" t="s">
        <v>513</v>
      </c>
      <c r="C13" s="32">
        <v>3717593</v>
      </c>
      <c r="D13" s="451">
        <v>304367580.63999999</v>
      </c>
      <c r="E13" s="445">
        <v>39406766.600000001</v>
      </c>
      <c r="F13" s="445">
        <v>343774347.24000001</v>
      </c>
      <c r="G13" s="448">
        <v>92.47</v>
      </c>
      <c r="H13" s="352"/>
    </row>
    <row r="14" spans="1:8">
      <c r="A14" s="89">
        <v>9</v>
      </c>
      <c r="B14" s="90" t="s">
        <v>514</v>
      </c>
      <c r="C14" s="32">
        <v>330586</v>
      </c>
      <c r="D14" s="451">
        <v>282747367.12</v>
      </c>
      <c r="E14" s="445">
        <v>8209063.2000000002</v>
      </c>
      <c r="F14" s="445">
        <v>290956430.31999999</v>
      </c>
      <c r="G14" s="448">
        <v>880.12</v>
      </c>
      <c r="H14" s="352"/>
    </row>
    <row r="15" spans="1:8">
      <c r="A15" s="89">
        <v>10</v>
      </c>
      <c r="B15" s="90" t="s">
        <v>515</v>
      </c>
      <c r="C15" s="32">
        <v>1083960</v>
      </c>
      <c r="D15" s="451">
        <v>272776092.74000001</v>
      </c>
      <c r="E15" s="445">
        <v>11636712.1</v>
      </c>
      <c r="F15" s="445">
        <v>284412804.83999997</v>
      </c>
      <c r="G15" s="448">
        <v>262.38</v>
      </c>
      <c r="H15" s="352"/>
    </row>
    <row r="16" spans="1:8">
      <c r="A16" s="89">
        <v>11</v>
      </c>
      <c r="B16" s="90" t="s">
        <v>516</v>
      </c>
      <c r="C16" s="32">
        <v>151157</v>
      </c>
      <c r="D16" s="451">
        <v>258822623.55000001</v>
      </c>
      <c r="E16" s="445">
        <v>4020461</v>
      </c>
      <c r="F16" s="445">
        <v>262843084.55000001</v>
      </c>
      <c r="G16" s="448">
        <v>1738.87</v>
      </c>
      <c r="H16" s="352"/>
    </row>
    <row r="17" spans="1:8">
      <c r="A17" s="89">
        <v>12</v>
      </c>
      <c r="B17" s="90" t="s">
        <v>517</v>
      </c>
      <c r="C17" s="32">
        <v>12437</v>
      </c>
      <c r="D17" s="451">
        <v>212469343.69999999</v>
      </c>
      <c r="E17" s="445">
        <v>370635.5</v>
      </c>
      <c r="F17" s="445">
        <v>212839979.19999999</v>
      </c>
      <c r="G17" s="448">
        <v>17113.45</v>
      </c>
      <c r="H17" s="352"/>
    </row>
    <row r="18" spans="1:8">
      <c r="A18" s="89">
        <v>13</v>
      </c>
      <c r="B18" s="90" t="s">
        <v>518</v>
      </c>
      <c r="C18" s="32">
        <v>45526</v>
      </c>
      <c r="D18" s="451">
        <v>181261531.94999999</v>
      </c>
      <c r="E18" s="445">
        <v>824083.7</v>
      </c>
      <c r="F18" s="445">
        <v>182085615.65000001</v>
      </c>
      <c r="G18" s="448">
        <v>3999.6</v>
      </c>
      <c r="H18" s="352"/>
    </row>
    <row r="19" spans="1:8">
      <c r="A19" s="89">
        <v>14</v>
      </c>
      <c r="B19" s="90" t="s">
        <v>519</v>
      </c>
      <c r="C19" s="32">
        <v>122466</v>
      </c>
      <c r="D19" s="451">
        <v>158312784.02000001</v>
      </c>
      <c r="E19" s="445">
        <v>2705066.4</v>
      </c>
      <c r="F19" s="445">
        <v>161017850.41999999</v>
      </c>
      <c r="G19" s="448">
        <v>1314.8</v>
      </c>
      <c r="H19" s="352"/>
    </row>
    <row r="20" spans="1:8">
      <c r="A20" s="89">
        <v>15</v>
      </c>
      <c r="B20" s="90" t="s">
        <v>520</v>
      </c>
      <c r="C20" s="32">
        <v>141510</v>
      </c>
      <c r="D20" s="451">
        <v>154853505.86000001</v>
      </c>
      <c r="E20" s="445">
        <v>1842285.7</v>
      </c>
      <c r="F20" s="445">
        <v>156695791.56</v>
      </c>
      <c r="G20" s="448">
        <v>1107.31</v>
      </c>
      <c r="H20" s="352"/>
    </row>
    <row r="21" spans="1:8">
      <c r="A21" s="89">
        <v>16</v>
      </c>
      <c r="B21" s="90" t="s">
        <v>521</v>
      </c>
      <c r="C21" s="32">
        <v>7463</v>
      </c>
      <c r="D21" s="451">
        <v>151019563.30000001</v>
      </c>
      <c r="E21" s="445">
        <v>63743.3</v>
      </c>
      <c r="F21" s="445">
        <v>151083306.59999999</v>
      </c>
      <c r="G21" s="448">
        <v>20244.310000000001</v>
      </c>
      <c r="H21" s="352"/>
    </row>
    <row r="22" spans="1:8">
      <c r="A22" s="89">
        <v>17</v>
      </c>
      <c r="B22" s="90" t="s">
        <v>522</v>
      </c>
      <c r="C22" s="32">
        <v>8375</v>
      </c>
      <c r="D22" s="451">
        <v>148827627.91</v>
      </c>
      <c r="E22" s="445">
        <v>212500.2</v>
      </c>
      <c r="F22" s="445">
        <v>149040128.11000001</v>
      </c>
      <c r="G22" s="448">
        <v>17795.84</v>
      </c>
      <c r="H22" s="352"/>
    </row>
    <row r="23" spans="1:8">
      <c r="A23" s="89">
        <v>18</v>
      </c>
      <c r="B23" s="90" t="s">
        <v>523</v>
      </c>
      <c r="C23" s="32">
        <v>11846</v>
      </c>
      <c r="D23" s="451">
        <v>147255751.83000001</v>
      </c>
      <c r="E23" s="445">
        <v>247283.20000000001</v>
      </c>
      <c r="F23" s="445">
        <v>147503035.03</v>
      </c>
      <c r="G23" s="448">
        <v>12451.72</v>
      </c>
      <c r="H23" s="352"/>
    </row>
    <row r="24" spans="1:8">
      <c r="A24" s="89">
        <v>19</v>
      </c>
      <c r="B24" s="90" t="s">
        <v>524</v>
      </c>
      <c r="C24" s="32">
        <v>1255370</v>
      </c>
      <c r="D24" s="451">
        <v>146166023.31</v>
      </c>
      <c r="E24" s="445">
        <v>20910340.199999999</v>
      </c>
      <c r="F24" s="445">
        <v>167076363.50999999</v>
      </c>
      <c r="G24" s="448">
        <v>133.09</v>
      </c>
      <c r="H24" s="352"/>
    </row>
    <row r="25" spans="1:8">
      <c r="A25" s="89">
        <v>20</v>
      </c>
      <c r="B25" s="90" t="s">
        <v>525</v>
      </c>
      <c r="C25" s="32">
        <v>18403</v>
      </c>
      <c r="D25" s="451">
        <v>146147284.38</v>
      </c>
      <c r="E25" s="445">
        <v>330734.09999999998</v>
      </c>
      <c r="F25" s="445">
        <v>146478018.47999999</v>
      </c>
      <c r="G25" s="448">
        <v>7959.46</v>
      </c>
      <c r="H25" s="352"/>
    </row>
    <row r="26" spans="1:8">
      <c r="A26" s="89">
        <v>21</v>
      </c>
      <c r="B26" s="90" t="s">
        <v>526</v>
      </c>
      <c r="C26" s="32">
        <v>2572037</v>
      </c>
      <c r="D26" s="451">
        <v>138099176.19999999</v>
      </c>
      <c r="E26" s="445">
        <v>31799459.5</v>
      </c>
      <c r="F26" s="445">
        <v>169898635.69999999</v>
      </c>
      <c r="G26" s="448">
        <v>66.06</v>
      </c>
      <c r="H26" s="352"/>
    </row>
    <row r="27" spans="1:8">
      <c r="A27" s="89">
        <v>22</v>
      </c>
      <c r="B27" s="90" t="s">
        <v>527</v>
      </c>
      <c r="C27" s="32">
        <v>18350</v>
      </c>
      <c r="D27" s="451">
        <v>136087684.78999999</v>
      </c>
      <c r="E27" s="445">
        <v>98319.9</v>
      </c>
      <c r="F27" s="445">
        <v>136186004.69</v>
      </c>
      <c r="G27" s="448">
        <v>7421.58</v>
      </c>
      <c r="H27" s="352"/>
    </row>
    <row r="28" spans="1:8">
      <c r="A28" s="89">
        <v>23</v>
      </c>
      <c r="B28" s="90" t="s">
        <v>528</v>
      </c>
      <c r="C28" s="32">
        <v>18759</v>
      </c>
      <c r="D28" s="451">
        <v>135322801.59</v>
      </c>
      <c r="E28" s="445">
        <v>258398</v>
      </c>
      <c r="F28" s="445">
        <v>135581199.59</v>
      </c>
      <c r="G28" s="448">
        <v>7227.53</v>
      </c>
      <c r="H28" s="352"/>
    </row>
    <row r="29" spans="1:8">
      <c r="A29" s="89">
        <v>24</v>
      </c>
      <c r="B29" s="90" t="s">
        <v>529</v>
      </c>
      <c r="C29" s="32">
        <v>498481</v>
      </c>
      <c r="D29" s="451">
        <v>132181193.29000001</v>
      </c>
      <c r="E29" s="445">
        <v>12338554.800000001</v>
      </c>
      <c r="F29" s="445">
        <v>144519748.09</v>
      </c>
      <c r="G29" s="448">
        <v>289.92</v>
      </c>
      <c r="H29" s="352"/>
    </row>
    <row r="30" spans="1:8">
      <c r="A30" s="89">
        <v>25</v>
      </c>
      <c r="B30" s="90" t="s">
        <v>530</v>
      </c>
      <c r="C30" s="32">
        <v>52249</v>
      </c>
      <c r="D30" s="451">
        <v>130758629.27</v>
      </c>
      <c r="E30" s="445">
        <v>1518152.7</v>
      </c>
      <c r="F30" s="445">
        <v>132276781.97</v>
      </c>
      <c r="G30" s="448">
        <v>2531.66</v>
      </c>
      <c r="H30" s="352"/>
    </row>
    <row r="31" spans="1:8">
      <c r="A31" s="89">
        <v>26</v>
      </c>
      <c r="B31" s="90" t="s">
        <v>531</v>
      </c>
      <c r="C31" s="32">
        <v>33022</v>
      </c>
      <c r="D31" s="451">
        <v>124482253.73999999</v>
      </c>
      <c r="E31" s="445">
        <v>869788.3</v>
      </c>
      <c r="F31" s="445">
        <v>125352042.04000001</v>
      </c>
      <c r="G31" s="448">
        <v>3796.02</v>
      </c>
      <c r="H31" s="352"/>
    </row>
    <row r="32" spans="1:8">
      <c r="A32" s="89">
        <v>27</v>
      </c>
      <c r="B32" s="90" t="s">
        <v>532</v>
      </c>
      <c r="C32" s="32">
        <v>661338</v>
      </c>
      <c r="D32" s="451">
        <v>120538619.28</v>
      </c>
      <c r="E32" s="445">
        <v>7815756.5</v>
      </c>
      <c r="F32" s="445">
        <v>128354375.78</v>
      </c>
      <c r="G32" s="448">
        <v>194.08</v>
      </c>
      <c r="H32" s="352"/>
    </row>
    <row r="33" spans="1:8">
      <c r="A33" s="89">
        <v>28</v>
      </c>
      <c r="B33" s="90" t="s">
        <v>533</v>
      </c>
      <c r="C33" s="32">
        <v>34068</v>
      </c>
      <c r="D33" s="451">
        <v>119709202.23999999</v>
      </c>
      <c r="E33" s="445">
        <v>365785.9</v>
      </c>
      <c r="F33" s="445">
        <v>120074988.14</v>
      </c>
      <c r="G33" s="448">
        <v>3524.57</v>
      </c>
      <c r="H33" s="352"/>
    </row>
    <row r="34" spans="1:8" ht="30">
      <c r="A34" s="89">
        <v>29</v>
      </c>
      <c r="B34" s="90" t="s">
        <v>534</v>
      </c>
      <c r="C34" s="32">
        <v>62275</v>
      </c>
      <c r="D34" s="451">
        <v>109721415.72</v>
      </c>
      <c r="E34" s="445">
        <v>1655115.1</v>
      </c>
      <c r="F34" s="445">
        <v>111376530.81999999</v>
      </c>
      <c r="G34" s="448">
        <v>1788.46</v>
      </c>
      <c r="H34" s="352"/>
    </row>
    <row r="35" spans="1:8">
      <c r="A35" s="89">
        <v>30</v>
      </c>
      <c r="B35" s="90" t="s">
        <v>535</v>
      </c>
      <c r="C35" s="32">
        <v>11967</v>
      </c>
      <c r="D35" s="451">
        <v>108391122.45999999</v>
      </c>
      <c r="E35" s="445">
        <v>147594.29999999999</v>
      </c>
      <c r="F35" s="445">
        <v>108538716.76000001</v>
      </c>
      <c r="G35" s="448">
        <v>9069.84</v>
      </c>
      <c r="H35" s="352"/>
    </row>
    <row r="36" spans="1:8">
      <c r="A36" s="89">
        <v>31</v>
      </c>
      <c r="B36" s="90" t="s">
        <v>536</v>
      </c>
      <c r="C36" s="32">
        <v>9708579</v>
      </c>
      <c r="D36" s="451">
        <v>107245624.2</v>
      </c>
      <c r="E36" s="445">
        <v>46771590.299999997</v>
      </c>
      <c r="F36" s="445">
        <v>154017214.5</v>
      </c>
      <c r="G36" s="448">
        <v>15.86</v>
      </c>
      <c r="H36" s="352"/>
    </row>
    <row r="37" spans="1:8">
      <c r="A37" s="89">
        <v>32</v>
      </c>
      <c r="B37" s="90" t="s">
        <v>537</v>
      </c>
      <c r="C37" s="32">
        <v>104690</v>
      </c>
      <c r="D37" s="451">
        <v>103228102.36</v>
      </c>
      <c r="E37" s="445">
        <v>2094178.9</v>
      </c>
      <c r="F37" s="445">
        <v>105322281.26000001</v>
      </c>
      <c r="G37" s="448">
        <v>1006.04</v>
      </c>
      <c r="H37" s="352"/>
    </row>
    <row r="38" spans="1:8">
      <c r="A38" s="89">
        <v>33</v>
      </c>
      <c r="B38" s="90" t="s">
        <v>538</v>
      </c>
      <c r="C38" s="32">
        <v>87787</v>
      </c>
      <c r="D38" s="451">
        <v>95979389.290000007</v>
      </c>
      <c r="E38" s="445">
        <v>2622947.5</v>
      </c>
      <c r="F38" s="445">
        <v>98602336.790000007</v>
      </c>
      <c r="G38" s="448">
        <v>1123.2</v>
      </c>
      <c r="H38" s="352"/>
    </row>
    <row r="39" spans="1:8">
      <c r="A39" s="89">
        <v>34</v>
      </c>
      <c r="B39" s="90" t="s">
        <v>539</v>
      </c>
      <c r="C39" s="32">
        <v>68220</v>
      </c>
      <c r="D39" s="451">
        <v>93886064.590000004</v>
      </c>
      <c r="E39" s="445">
        <v>1672109.7</v>
      </c>
      <c r="F39" s="445">
        <v>95558174.290000007</v>
      </c>
      <c r="G39" s="448">
        <v>1400.74</v>
      </c>
      <c r="H39" s="352"/>
    </row>
    <row r="40" spans="1:8">
      <c r="A40" s="89">
        <v>35</v>
      </c>
      <c r="B40" s="90" t="s">
        <v>540</v>
      </c>
      <c r="C40" s="32">
        <v>22193</v>
      </c>
      <c r="D40" s="451">
        <v>93534740.890000001</v>
      </c>
      <c r="E40" s="445">
        <v>344834.1</v>
      </c>
      <c r="F40" s="445">
        <v>93879574.989999995</v>
      </c>
      <c r="G40" s="448">
        <v>4230.1400000000003</v>
      </c>
      <c r="H40" s="352"/>
    </row>
    <row r="41" spans="1:8">
      <c r="A41" s="89">
        <v>36</v>
      </c>
      <c r="B41" s="90" t="s">
        <v>541</v>
      </c>
      <c r="C41" s="32">
        <v>8095183</v>
      </c>
      <c r="D41" s="451">
        <v>88233130.329999998</v>
      </c>
      <c r="E41" s="445">
        <v>37229314.200000003</v>
      </c>
      <c r="F41" s="445">
        <v>125462444.53</v>
      </c>
      <c r="G41" s="448">
        <v>15.5</v>
      </c>
      <c r="H41" s="352"/>
    </row>
    <row r="42" spans="1:8">
      <c r="A42" s="89">
        <v>37</v>
      </c>
      <c r="B42" s="90" t="s">
        <v>542</v>
      </c>
      <c r="C42" s="32">
        <v>1173716</v>
      </c>
      <c r="D42" s="451">
        <v>86094302.319999993</v>
      </c>
      <c r="E42" s="445">
        <v>29805830.899999999</v>
      </c>
      <c r="F42" s="445">
        <v>115900133.22</v>
      </c>
      <c r="G42" s="448">
        <v>98.75</v>
      </c>
      <c r="H42" s="352"/>
    </row>
    <row r="43" spans="1:8">
      <c r="A43" s="89">
        <v>38</v>
      </c>
      <c r="B43" s="90" t="s">
        <v>543</v>
      </c>
      <c r="C43" s="32">
        <v>74841</v>
      </c>
      <c r="D43" s="451">
        <v>84989722.150000006</v>
      </c>
      <c r="E43" s="445">
        <v>1818005.5</v>
      </c>
      <c r="F43" s="445">
        <v>86807727.650000006</v>
      </c>
      <c r="G43" s="448">
        <v>1159.9000000000001</v>
      </c>
      <c r="H43" s="352"/>
    </row>
    <row r="44" spans="1:8">
      <c r="A44" s="89">
        <v>39</v>
      </c>
      <c r="B44" s="90" t="s">
        <v>544</v>
      </c>
      <c r="C44" s="32">
        <v>80104</v>
      </c>
      <c r="D44" s="451">
        <v>84523734.189999998</v>
      </c>
      <c r="E44" s="445">
        <v>1049034.7</v>
      </c>
      <c r="F44" s="445">
        <v>85572768.890000001</v>
      </c>
      <c r="G44" s="448">
        <v>1068.27</v>
      </c>
      <c r="H44" s="352"/>
    </row>
    <row r="45" spans="1:8">
      <c r="A45" s="89">
        <v>40</v>
      </c>
      <c r="B45" s="90" t="s">
        <v>545</v>
      </c>
      <c r="C45" s="32">
        <v>4786</v>
      </c>
      <c r="D45" s="451">
        <v>80299617.269999996</v>
      </c>
      <c r="E45" s="445">
        <v>116349.4</v>
      </c>
      <c r="F45" s="445">
        <v>80415966.670000002</v>
      </c>
      <c r="G45" s="448">
        <v>16802.330000000002</v>
      </c>
      <c r="H45" s="352"/>
    </row>
    <row r="46" spans="1:8">
      <c r="A46" s="89">
        <v>41</v>
      </c>
      <c r="B46" s="90" t="s">
        <v>546</v>
      </c>
      <c r="C46" s="32">
        <v>17600</v>
      </c>
      <c r="D46" s="451">
        <v>79825378.519999996</v>
      </c>
      <c r="E46" s="445">
        <v>310221.40000000002</v>
      </c>
      <c r="F46" s="445">
        <v>80135599.920000002</v>
      </c>
      <c r="G46" s="448">
        <v>4553.16</v>
      </c>
      <c r="H46" s="352"/>
    </row>
    <row r="47" spans="1:8">
      <c r="A47" s="89">
        <v>42</v>
      </c>
      <c r="B47" s="90" t="s">
        <v>547</v>
      </c>
      <c r="C47" s="32">
        <v>239638</v>
      </c>
      <c r="D47" s="451">
        <v>79074287.989999995</v>
      </c>
      <c r="E47" s="445">
        <v>2391940.2000000002</v>
      </c>
      <c r="F47" s="445">
        <v>81466228.189999998</v>
      </c>
      <c r="G47" s="448">
        <v>339.96</v>
      </c>
      <c r="H47" s="352"/>
    </row>
    <row r="48" spans="1:8">
      <c r="A48" s="89">
        <v>43</v>
      </c>
      <c r="B48" s="90" t="s">
        <v>548</v>
      </c>
      <c r="C48" s="32">
        <v>16793</v>
      </c>
      <c r="D48" s="451">
        <v>77953617.269999996</v>
      </c>
      <c r="E48" s="445">
        <v>230817.7</v>
      </c>
      <c r="F48" s="445">
        <v>78184434.969999999</v>
      </c>
      <c r="G48" s="448">
        <v>4655.78</v>
      </c>
      <c r="H48" s="352"/>
    </row>
    <row r="49" spans="1:8">
      <c r="A49" s="89">
        <v>44</v>
      </c>
      <c r="B49" s="90" t="s">
        <v>549</v>
      </c>
      <c r="C49" s="32">
        <v>11728</v>
      </c>
      <c r="D49" s="451">
        <v>75764341.319999993</v>
      </c>
      <c r="E49" s="445">
        <v>169341.3</v>
      </c>
      <c r="F49" s="445">
        <v>75933682.620000005</v>
      </c>
      <c r="G49" s="448">
        <v>6474.56</v>
      </c>
      <c r="H49" s="352"/>
    </row>
    <row r="50" spans="1:8">
      <c r="A50" s="89">
        <v>45</v>
      </c>
      <c r="B50" s="90" t="s">
        <v>550</v>
      </c>
      <c r="C50" s="32">
        <v>2234152</v>
      </c>
      <c r="D50" s="451">
        <v>75341804.299999997</v>
      </c>
      <c r="E50" s="445">
        <v>42089924.5</v>
      </c>
      <c r="F50" s="445">
        <v>117431728.8</v>
      </c>
      <c r="G50" s="448">
        <v>52.56</v>
      </c>
      <c r="H50" s="352"/>
    </row>
    <row r="51" spans="1:8">
      <c r="A51" s="89">
        <v>46</v>
      </c>
      <c r="B51" s="90" t="s">
        <v>551</v>
      </c>
      <c r="C51" s="32">
        <v>6950228</v>
      </c>
      <c r="D51" s="451">
        <v>74501453.599999994</v>
      </c>
      <c r="E51" s="445">
        <v>30764122.399999999</v>
      </c>
      <c r="F51" s="445">
        <v>105265576</v>
      </c>
      <c r="G51" s="448">
        <v>15.15</v>
      </c>
      <c r="H51" s="352"/>
    </row>
    <row r="52" spans="1:8">
      <c r="A52" s="89">
        <v>47</v>
      </c>
      <c r="B52" s="90" t="s">
        <v>552</v>
      </c>
      <c r="C52" s="32">
        <v>13779</v>
      </c>
      <c r="D52" s="451">
        <v>73972197.079999998</v>
      </c>
      <c r="E52" s="445">
        <v>378350.9</v>
      </c>
      <c r="F52" s="445">
        <v>74350547.980000004</v>
      </c>
      <c r="G52" s="448">
        <v>5395.93</v>
      </c>
      <c r="H52" s="352"/>
    </row>
    <row r="53" spans="1:8">
      <c r="A53" s="89">
        <v>48</v>
      </c>
      <c r="B53" s="90" t="s">
        <v>553</v>
      </c>
      <c r="C53" s="32">
        <v>5658543</v>
      </c>
      <c r="D53" s="451">
        <v>73452009.870000005</v>
      </c>
      <c r="E53" s="445">
        <v>25207965.199999999</v>
      </c>
      <c r="F53" s="445">
        <v>98659975.069999993</v>
      </c>
      <c r="G53" s="448">
        <v>17.440000000000001</v>
      </c>
      <c r="H53" s="352"/>
    </row>
    <row r="54" spans="1:8">
      <c r="A54" s="89">
        <v>49</v>
      </c>
      <c r="B54" s="90" t="s">
        <v>554</v>
      </c>
      <c r="C54" s="32">
        <v>8896</v>
      </c>
      <c r="D54" s="451">
        <v>71410842.219999999</v>
      </c>
      <c r="E54" s="445">
        <v>38179.4</v>
      </c>
      <c r="F54" s="445">
        <v>71449021.620000005</v>
      </c>
      <c r="G54" s="448">
        <v>8031.59</v>
      </c>
      <c r="H54" s="352"/>
    </row>
    <row r="55" spans="1:8" ht="15.75" thickBot="1">
      <c r="A55" s="91">
        <v>50</v>
      </c>
      <c r="B55" s="92" t="s">
        <v>555</v>
      </c>
      <c r="C55" s="38">
        <v>1911651</v>
      </c>
      <c r="D55" s="447">
        <v>69731223.900000006</v>
      </c>
      <c r="E55" s="462">
        <v>32703357.800000001</v>
      </c>
      <c r="F55" s="462">
        <v>102434581.7</v>
      </c>
      <c r="G55" s="464">
        <v>53.58</v>
      </c>
      <c r="H55" s="352"/>
    </row>
    <row r="57" spans="1:8">
      <c r="A57" s="183" t="s">
        <v>301</v>
      </c>
    </row>
    <row r="58" spans="1:8">
      <c r="A58" s="183" t="s">
        <v>148</v>
      </c>
    </row>
    <row r="59" spans="1:8">
      <c r="A59" s="183" t="s">
        <v>147</v>
      </c>
    </row>
    <row r="60" spans="1:8">
      <c r="A60" s="152" t="s">
        <v>253</v>
      </c>
    </row>
  </sheetData>
  <pageMargins left="0.70866141732283472" right="0.70866141732283472" top="0.74803149606299213" bottom="0.35433070866141736" header="0.31496062992125984" footer="0.31496062992125984"/>
  <pageSetup paperSize="9" scale="58" orientation="portrait" verticalDpi="1200" r:id="rId1"/>
  <headerFooter>
    <oddHeader>&amp;CPBS Expenditure and Prescriptions 2022-23</oddHeader>
    <oddFooter>&amp;CPage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2:I60"/>
  <sheetViews>
    <sheetView showGridLines="0" zoomScaleNormal="100" workbookViewId="0"/>
  </sheetViews>
  <sheetFormatPr defaultColWidth="9.140625" defaultRowHeight="15"/>
  <cols>
    <col min="1" max="1" width="6.7109375" style="3" customWidth="1"/>
    <col min="2" max="2" width="42.5703125" style="3" customWidth="1"/>
    <col min="3" max="3" width="18.42578125" style="3" customWidth="1"/>
    <col min="4" max="6" width="18.42578125" style="11" customWidth="1"/>
    <col min="7" max="7" width="18.42578125" style="442" customWidth="1"/>
    <col min="8" max="16384" width="9.140625" style="3"/>
  </cols>
  <sheetData>
    <row r="2" spans="1:8">
      <c r="A2" s="1" t="s">
        <v>433</v>
      </c>
    </row>
    <row r="3" spans="1:8">
      <c r="A3" s="3" t="s">
        <v>167</v>
      </c>
    </row>
    <row r="4" spans="1:8" ht="15.75" thickBot="1"/>
    <row r="5" spans="1:8" ht="30">
      <c r="A5" s="87" t="s">
        <v>47</v>
      </c>
      <c r="B5" s="88" t="s">
        <v>48</v>
      </c>
      <c r="C5" s="93" t="s">
        <v>40</v>
      </c>
      <c r="D5" s="466" t="s">
        <v>29</v>
      </c>
      <c r="E5" s="466" t="s">
        <v>43</v>
      </c>
      <c r="F5" s="466" t="s">
        <v>34</v>
      </c>
      <c r="G5" s="467" t="s">
        <v>35</v>
      </c>
    </row>
    <row r="6" spans="1:8">
      <c r="A6" s="89">
        <v>1</v>
      </c>
      <c r="B6" s="90" t="s">
        <v>536</v>
      </c>
      <c r="C6" s="37">
        <v>9708579</v>
      </c>
      <c r="D6" s="445">
        <v>107245624.2</v>
      </c>
      <c r="E6" s="445">
        <v>46771590.299999997</v>
      </c>
      <c r="F6" s="445">
        <v>154017214.5</v>
      </c>
      <c r="G6" s="448">
        <v>15.86</v>
      </c>
      <c r="H6" s="94"/>
    </row>
    <row r="7" spans="1:8">
      <c r="A7" s="89">
        <v>2</v>
      </c>
      <c r="B7" s="90" t="s">
        <v>541</v>
      </c>
      <c r="C7" s="37">
        <v>8095183</v>
      </c>
      <c r="D7" s="445">
        <v>88233130.329999998</v>
      </c>
      <c r="E7" s="445">
        <v>37229314.200000003</v>
      </c>
      <c r="F7" s="445">
        <v>125462444.53</v>
      </c>
      <c r="G7" s="448">
        <v>15.5</v>
      </c>
      <c r="H7" s="94"/>
    </row>
    <row r="8" spans="1:8">
      <c r="A8" s="89">
        <v>3</v>
      </c>
      <c r="B8" s="90" t="s">
        <v>551</v>
      </c>
      <c r="C8" s="37">
        <v>6950228</v>
      </c>
      <c r="D8" s="445">
        <v>74501453.599999994</v>
      </c>
      <c r="E8" s="445">
        <v>30764122.399999999</v>
      </c>
      <c r="F8" s="445">
        <v>105265576</v>
      </c>
      <c r="G8" s="448">
        <v>15.15</v>
      </c>
      <c r="H8" s="94"/>
    </row>
    <row r="9" spans="1:8">
      <c r="A9" s="89">
        <v>4</v>
      </c>
      <c r="B9" s="90" t="s">
        <v>553</v>
      </c>
      <c r="C9" s="37">
        <v>5658543</v>
      </c>
      <c r="D9" s="445">
        <v>73452009.870000005</v>
      </c>
      <c r="E9" s="445">
        <v>25207965.199999999</v>
      </c>
      <c r="F9" s="445">
        <v>98659975.069999993</v>
      </c>
      <c r="G9" s="448">
        <v>17.440000000000001</v>
      </c>
      <c r="H9" s="94"/>
    </row>
    <row r="10" spans="1:8">
      <c r="A10" s="89">
        <v>5</v>
      </c>
      <c r="B10" s="90" t="s">
        <v>556</v>
      </c>
      <c r="C10" s="37">
        <v>4189988</v>
      </c>
      <c r="D10" s="445">
        <v>45709385.119999997</v>
      </c>
      <c r="E10" s="445">
        <v>20322206.199999999</v>
      </c>
      <c r="F10" s="445">
        <v>66031591.32</v>
      </c>
      <c r="G10" s="448">
        <v>15.76</v>
      </c>
      <c r="H10" s="94"/>
    </row>
    <row r="11" spans="1:8">
      <c r="A11" s="89">
        <v>6</v>
      </c>
      <c r="B11" s="90" t="s">
        <v>513</v>
      </c>
      <c r="C11" s="37">
        <v>3717593</v>
      </c>
      <c r="D11" s="445">
        <v>304367580.63999999</v>
      </c>
      <c r="E11" s="445">
        <v>39406766.600000001</v>
      </c>
      <c r="F11" s="445">
        <v>343774347.24000001</v>
      </c>
      <c r="G11" s="448">
        <v>92.47</v>
      </c>
      <c r="H11" s="94"/>
    </row>
    <row r="12" spans="1:8">
      <c r="A12" s="89">
        <v>7</v>
      </c>
      <c r="B12" s="90" t="s">
        <v>557</v>
      </c>
      <c r="C12" s="37">
        <v>3667491</v>
      </c>
      <c r="D12" s="445">
        <v>44880771.5</v>
      </c>
      <c r="E12" s="445">
        <v>14966582.9</v>
      </c>
      <c r="F12" s="445">
        <v>59847354.399999999</v>
      </c>
      <c r="G12" s="448">
        <v>16.32</v>
      </c>
      <c r="H12" s="94"/>
    </row>
    <row r="13" spans="1:8">
      <c r="A13" s="89">
        <v>8</v>
      </c>
      <c r="B13" s="90" t="s">
        <v>558</v>
      </c>
      <c r="C13" s="37">
        <v>3208697</v>
      </c>
      <c r="D13" s="445">
        <v>32297058.02</v>
      </c>
      <c r="E13" s="445">
        <v>14736064.4</v>
      </c>
      <c r="F13" s="445">
        <v>47033122.420000002</v>
      </c>
      <c r="G13" s="448">
        <v>14.66</v>
      </c>
      <c r="H13" s="94"/>
    </row>
    <row r="14" spans="1:8">
      <c r="A14" s="89">
        <v>9</v>
      </c>
      <c r="B14" s="90" t="s">
        <v>559</v>
      </c>
      <c r="C14" s="37">
        <v>3025457</v>
      </c>
      <c r="D14" s="445">
        <v>52759037.82</v>
      </c>
      <c r="E14" s="445">
        <v>11793267.199999999</v>
      </c>
      <c r="F14" s="445">
        <v>64552305.020000003</v>
      </c>
      <c r="G14" s="448">
        <v>21.34</v>
      </c>
      <c r="H14" s="94"/>
    </row>
    <row r="15" spans="1:8">
      <c r="A15" s="89">
        <v>10</v>
      </c>
      <c r="B15" s="90" t="s">
        <v>560</v>
      </c>
      <c r="C15" s="37">
        <v>2821377</v>
      </c>
      <c r="D15" s="445">
        <v>52375270.640000001</v>
      </c>
      <c r="E15" s="445">
        <v>10893912.300000001</v>
      </c>
      <c r="F15" s="445">
        <v>63269182.939999998</v>
      </c>
      <c r="G15" s="448">
        <v>22.42</v>
      </c>
      <c r="H15" s="94"/>
    </row>
    <row r="16" spans="1:8">
      <c r="A16" s="89">
        <v>11</v>
      </c>
      <c r="B16" s="90" t="s">
        <v>561</v>
      </c>
      <c r="C16" s="37">
        <v>2650655</v>
      </c>
      <c r="D16" s="445">
        <v>27998492.620000001</v>
      </c>
      <c r="E16" s="445">
        <v>12484090.4</v>
      </c>
      <c r="F16" s="445">
        <v>40482583.020000003</v>
      </c>
      <c r="G16" s="448">
        <v>15.27</v>
      </c>
    </row>
    <row r="17" spans="1:7">
      <c r="A17" s="89">
        <v>12</v>
      </c>
      <c r="B17" s="90" t="s">
        <v>562</v>
      </c>
      <c r="C17" s="37">
        <v>2577298</v>
      </c>
      <c r="D17" s="445">
        <v>27400231.600000001</v>
      </c>
      <c r="E17" s="445">
        <v>12867683</v>
      </c>
      <c r="F17" s="445">
        <v>40267914.600000001</v>
      </c>
      <c r="G17" s="448">
        <v>15.62</v>
      </c>
    </row>
    <row r="18" spans="1:7">
      <c r="A18" s="89">
        <v>13</v>
      </c>
      <c r="B18" s="90" t="s">
        <v>526</v>
      </c>
      <c r="C18" s="37">
        <v>2572037</v>
      </c>
      <c r="D18" s="445">
        <v>138099176.19999999</v>
      </c>
      <c r="E18" s="445">
        <v>31799459.5</v>
      </c>
      <c r="F18" s="445">
        <v>169898635.69999999</v>
      </c>
      <c r="G18" s="448">
        <v>66.06</v>
      </c>
    </row>
    <row r="19" spans="1:7">
      <c r="A19" s="89">
        <v>14</v>
      </c>
      <c r="B19" s="90" t="s">
        <v>563</v>
      </c>
      <c r="C19" s="37">
        <v>2502137</v>
      </c>
      <c r="D19" s="445">
        <v>26806425.829999998</v>
      </c>
      <c r="E19" s="445">
        <v>12223541.699999999</v>
      </c>
      <c r="F19" s="445">
        <v>39029967.530000001</v>
      </c>
      <c r="G19" s="448">
        <v>15.6</v>
      </c>
    </row>
    <row r="20" spans="1:7">
      <c r="A20" s="89">
        <v>15</v>
      </c>
      <c r="B20" s="90" t="s">
        <v>564</v>
      </c>
      <c r="C20" s="37">
        <v>2447807</v>
      </c>
      <c r="D20" s="445">
        <v>25578323.09</v>
      </c>
      <c r="E20" s="445">
        <v>12396600.199999999</v>
      </c>
      <c r="F20" s="445">
        <v>37974923.289999999</v>
      </c>
      <c r="G20" s="448">
        <v>15.51</v>
      </c>
    </row>
    <row r="21" spans="1:7">
      <c r="A21" s="89">
        <v>16</v>
      </c>
      <c r="B21" s="90" t="s">
        <v>565</v>
      </c>
      <c r="C21" s="37">
        <v>2412389</v>
      </c>
      <c r="D21" s="445">
        <v>24763248.399999999</v>
      </c>
      <c r="E21" s="445">
        <v>12468802.4</v>
      </c>
      <c r="F21" s="445">
        <v>37232050.799999997</v>
      </c>
      <c r="G21" s="448">
        <v>15.43</v>
      </c>
    </row>
    <row r="22" spans="1:7">
      <c r="A22" s="89">
        <v>17</v>
      </c>
      <c r="B22" s="90" t="s">
        <v>566</v>
      </c>
      <c r="C22" s="37">
        <v>2344566</v>
      </c>
      <c r="D22" s="445">
        <v>27912104.690000001</v>
      </c>
      <c r="E22" s="445">
        <v>10313089.300000001</v>
      </c>
      <c r="F22" s="445">
        <v>38225193.990000002</v>
      </c>
      <c r="G22" s="448">
        <v>16.3</v>
      </c>
    </row>
    <row r="23" spans="1:7">
      <c r="A23" s="89">
        <v>18</v>
      </c>
      <c r="B23" s="90" t="s">
        <v>567</v>
      </c>
      <c r="C23" s="37">
        <v>2330170</v>
      </c>
      <c r="D23" s="445">
        <v>24117493.600000001</v>
      </c>
      <c r="E23" s="445">
        <v>11913407.699999999</v>
      </c>
      <c r="F23" s="445">
        <v>36030901.299999997</v>
      </c>
      <c r="G23" s="448">
        <v>15.46</v>
      </c>
    </row>
    <row r="24" spans="1:7">
      <c r="A24" s="89">
        <v>19</v>
      </c>
      <c r="B24" s="90" t="s">
        <v>550</v>
      </c>
      <c r="C24" s="37">
        <v>2234152</v>
      </c>
      <c r="D24" s="445">
        <v>75341804.299999997</v>
      </c>
      <c r="E24" s="445">
        <v>42089924.5</v>
      </c>
      <c r="F24" s="445">
        <v>117431728.8</v>
      </c>
      <c r="G24" s="448">
        <v>52.56</v>
      </c>
    </row>
    <row r="25" spans="1:7">
      <c r="A25" s="89">
        <v>20</v>
      </c>
      <c r="B25" s="90" t="s">
        <v>568</v>
      </c>
      <c r="C25" s="37">
        <v>2086955</v>
      </c>
      <c r="D25" s="445">
        <v>22170964.059999999</v>
      </c>
      <c r="E25" s="445">
        <v>9578463.3000000007</v>
      </c>
      <c r="F25" s="445">
        <v>31749427.359999999</v>
      </c>
      <c r="G25" s="448">
        <v>15.21</v>
      </c>
    </row>
    <row r="26" spans="1:7">
      <c r="A26" s="89">
        <v>21</v>
      </c>
      <c r="B26" s="90" t="s">
        <v>569</v>
      </c>
      <c r="C26" s="37">
        <v>1977502</v>
      </c>
      <c r="D26" s="445">
        <v>21374353.489999998</v>
      </c>
      <c r="E26" s="445">
        <v>8750532.6999999993</v>
      </c>
      <c r="F26" s="445">
        <v>30124886.190000001</v>
      </c>
      <c r="G26" s="448">
        <v>15.23</v>
      </c>
    </row>
    <row r="27" spans="1:7">
      <c r="A27" s="89">
        <v>22</v>
      </c>
      <c r="B27" s="90" t="s">
        <v>570</v>
      </c>
      <c r="C27" s="37">
        <v>1971434</v>
      </c>
      <c r="D27" s="445">
        <v>47983175.390000001</v>
      </c>
      <c r="E27" s="445">
        <v>10032855.5</v>
      </c>
      <c r="F27" s="445">
        <v>58016030.890000001</v>
      </c>
      <c r="G27" s="448">
        <v>29.43</v>
      </c>
    </row>
    <row r="28" spans="1:7">
      <c r="A28" s="89">
        <v>23</v>
      </c>
      <c r="B28" s="90" t="s">
        <v>555</v>
      </c>
      <c r="C28" s="37">
        <v>1911651</v>
      </c>
      <c r="D28" s="445">
        <v>69731223.900000006</v>
      </c>
      <c r="E28" s="445">
        <v>32703357.800000001</v>
      </c>
      <c r="F28" s="445">
        <v>102434581.7</v>
      </c>
      <c r="G28" s="448">
        <v>53.58</v>
      </c>
    </row>
    <row r="29" spans="1:7">
      <c r="A29" s="89">
        <v>24</v>
      </c>
      <c r="B29" s="90" t="s">
        <v>571</v>
      </c>
      <c r="C29" s="37">
        <v>1885583</v>
      </c>
      <c r="D29" s="445">
        <v>20250075.649999999</v>
      </c>
      <c r="E29" s="445">
        <v>7684060.5</v>
      </c>
      <c r="F29" s="445">
        <v>27934136.149999999</v>
      </c>
      <c r="G29" s="448">
        <v>14.81</v>
      </c>
    </row>
    <row r="30" spans="1:7">
      <c r="A30" s="89">
        <v>25</v>
      </c>
      <c r="B30" s="90" t="s">
        <v>572</v>
      </c>
      <c r="C30" s="37">
        <v>1852937</v>
      </c>
      <c r="D30" s="445">
        <v>39062218.840000004</v>
      </c>
      <c r="E30" s="445">
        <v>9832477.0999999996</v>
      </c>
      <c r="F30" s="445">
        <v>48894695.939999998</v>
      </c>
      <c r="G30" s="448">
        <v>26.39</v>
      </c>
    </row>
    <row r="31" spans="1:7">
      <c r="A31" s="89">
        <v>26</v>
      </c>
      <c r="B31" s="90" t="s">
        <v>573</v>
      </c>
      <c r="C31" s="37">
        <v>1832293</v>
      </c>
      <c r="D31" s="445">
        <v>22703783.359999999</v>
      </c>
      <c r="E31" s="445">
        <v>9037190.8000000007</v>
      </c>
      <c r="F31" s="445">
        <v>31740974.16</v>
      </c>
      <c r="G31" s="448">
        <v>17.32</v>
      </c>
    </row>
    <row r="32" spans="1:7">
      <c r="A32" s="89">
        <v>27</v>
      </c>
      <c r="B32" s="90" t="s">
        <v>574</v>
      </c>
      <c r="C32" s="37">
        <v>1816990</v>
      </c>
      <c r="D32" s="445">
        <v>22402241.789999999</v>
      </c>
      <c r="E32" s="445">
        <v>7155597.5</v>
      </c>
      <c r="F32" s="445">
        <v>29557839.289999999</v>
      </c>
      <c r="G32" s="448">
        <v>16.27</v>
      </c>
    </row>
    <row r="33" spans="1:7">
      <c r="A33" s="89">
        <v>28</v>
      </c>
      <c r="B33" s="90" t="s">
        <v>575</v>
      </c>
      <c r="C33" s="37">
        <v>1771636</v>
      </c>
      <c r="D33" s="445">
        <v>20319158.190000001</v>
      </c>
      <c r="E33" s="445">
        <v>7553362.9000000004</v>
      </c>
      <c r="F33" s="445">
        <v>27872521.09</v>
      </c>
      <c r="G33" s="448">
        <v>15.73</v>
      </c>
    </row>
    <row r="34" spans="1:7">
      <c r="A34" s="89">
        <v>29</v>
      </c>
      <c r="B34" s="90" t="s">
        <v>576</v>
      </c>
      <c r="C34" s="37">
        <v>1740737</v>
      </c>
      <c r="D34" s="445">
        <v>25988611.57</v>
      </c>
      <c r="E34" s="445">
        <v>7272533.2000000002</v>
      </c>
      <c r="F34" s="445">
        <v>33261144.77</v>
      </c>
      <c r="G34" s="448">
        <v>19.11</v>
      </c>
    </row>
    <row r="35" spans="1:7">
      <c r="A35" s="89">
        <v>30</v>
      </c>
      <c r="B35" s="90" t="s">
        <v>577</v>
      </c>
      <c r="C35" s="37">
        <v>1740300</v>
      </c>
      <c r="D35" s="445">
        <v>26762155.48</v>
      </c>
      <c r="E35" s="445">
        <v>5709841.7000000002</v>
      </c>
      <c r="F35" s="445">
        <v>32471997.18</v>
      </c>
      <c r="G35" s="448">
        <v>18.66</v>
      </c>
    </row>
    <row r="36" spans="1:7">
      <c r="A36" s="89">
        <v>31</v>
      </c>
      <c r="B36" s="90" t="s">
        <v>578</v>
      </c>
      <c r="C36" s="37">
        <v>1734703</v>
      </c>
      <c r="D36" s="445">
        <v>41696358.840000004</v>
      </c>
      <c r="E36" s="445">
        <v>10237769</v>
      </c>
      <c r="F36" s="445">
        <v>51934127.840000004</v>
      </c>
      <c r="G36" s="448">
        <v>29.94</v>
      </c>
    </row>
    <row r="37" spans="1:7">
      <c r="A37" s="89">
        <v>32</v>
      </c>
      <c r="B37" s="90" t="s">
        <v>579</v>
      </c>
      <c r="C37" s="37">
        <v>1726399</v>
      </c>
      <c r="D37" s="445">
        <v>19323789.18</v>
      </c>
      <c r="E37" s="445">
        <v>7415710.5</v>
      </c>
      <c r="F37" s="445">
        <v>26739499.68</v>
      </c>
      <c r="G37" s="448">
        <v>15.49</v>
      </c>
    </row>
    <row r="38" spans="1:7">
      <c r="A38" s="89">
        <v>33</v>
      </c>
      <c r="B38" s="90" t="s">
        <v>580</v>
      </c>
      <c r="C38" s="37">
        <v>1715435</v>
      </c>
      <c r="D38" s="445">
        <v>17335998.489999998</v>
      </c>
      <c r="E38" s="445">
        <v>9516795.0999999996</v>
      </c>
      <c r="F38" s="445">
        <v>26852793.59</v>
      </c>
      <c r="G38" s="448">
        <v>15.65</v>
      </c>
    </row>
    <row r="39" spans="1:7">
      <c r="A39" s="89">
        <v>34</v>
      </c>
      <c r="B39" s="90" t="s">
        <v>581</v>
      </c>
      <c r="C39" s="37">
        <v>1682516</v>
      </c>
      <c r="D39" s="445">
        <v>18778882.32</v>
      </c>
      <c r="E39" s="445">
        <v>7496541.5999999996</v>
      </c>
      <c r="F39" s="445">
        <v>26275423.920000002</v>
      </c>
      <c r="G39" s="448">
        <v>15.62</v>
      </c>
    </row>
    <row r="40" spans="1:7">
      <c r="A40" s="89">
        <v>35</v>
      </c>
      <c r="B40" s="90" t="s">
        <v>582</v>
      </c>
      <c r="C40" s="37">
        <v>1669057</v>
      </c>
      <c r="D40" s="445">
        <v>19992783.25</v>
      </c>
      <c r="E40" s="445">
        <v>8773547.5</v>
      </c>
      <c r="F40" s="445">
        <v>28766330.75</v>
      </c>
      <c r="G40" s="448">
        <v>17.239999999999998</v>
      </c>
    </row>
    <row r="41" spans="1:7">
      <c r="A41" s="89">
        <v>36</v>
      </c>
      <c r="B41" s="90" t="s">
        <v>583</v>
      </c>
      <c r="C41" s="37">
        <v>1508765</v>
      </c>
      <c r="D41" s="445">
        <v>15831339.550000001</v>
      </c>
      <c r="E41" s="445">
        <v>6731000.4000000004</v>
      </c>
      <c r="F41" s="445">
        <v>22562339.949999999</v>
      </c>
      <c r="G41" s="448">
        <v>14.95</v>
      </c>
    </row>
    <row r="42" spans="1:7">
      <c r="A42" s="89">
        <v>37</v>
      </c>
      <c r="B42" s="90" t="s">
        <v>584</v>
      </c>
      <c r="C42" s="37">
        <v>1501279</v>
      </c>
      <c r="D42" s="445">
        <v>46513682.049999997</v>
      </c>
      <c r="E42" s="445">
        <v>21853935.300000001</v>
      </c>
      <c r="F42" s="445">
        <v>68367617.349999994</v>
      </c>
      <c r="G42" s="448">
        <v>45.54</v>
      </c>
    </row>
    <row r="43" spans="1:7">
      <c r="A43" s="89">
        <v>38</v>
      </c>
      <c r="B43" s="90" t="s">
        <v>585</v>
      </c>
      <c r="C43" s="37">
        <v>1474496</v>
      </c>
      <c r="D43" s="445">
        <v>17286307.699999999</v>
      </c>
      <c r="E43" s="445">
        <v>5321316.8</v>
      </c>
      <c r="F43" s="445">
        <v>22607624.5</v>
      </c>
      <c r="G43" s="448">
        <v>15.33</v>
      </c>
    </row>
    <row r="44" spans="1:7">
      <c r="A44" s="89">
        <v>39</v>
      </c>
      <c r="B44" s="90" t="s">
        <v>586</v>
      </c>
      <c r="C44" s="37">
        <v>1460842</v>
      </c>
      <c r="D44" s="445">
        <v>67934755.569999993</v>
      </c>
      <c r="E44" s="445">
        <v>19815778.800000001</v>
      </c>
      <c r="F44" s="445">
        <v>87750534.370000005</v>
      </c>
      <c r="G44" s="448">
        <v>60.07</v>
      </c>
    </row>
    <row r="45" spans="1:7">
      <c r="A45" s="89">
        <v>40</v>
      </c>
      <c r="B45" s="90" t="s">
        <v>587</v>
      </c>
      <c r="C45" s="37">
        <v>1369445</v>
      </c>
      <c r="D45" s="445">
        <v>12910759.060000001</v>
      </c>
      <c r="E45" s="445">
        <v>6396615.2999999998</v>
      </c>
      <c r="F45" s="445">
        <v>19307374.359999999</v>
      </c>
      <c r="G45" s="448">
        <v>14.1</v>
      </c>
    </row>
    <row r="46" spans="1:7">
      <c r="A46" s="89">
        <v>41</v>
      </c>
      <c r="B46" s="90" t="s">
        <v>588</v>
      </c>
      <c r="C46" s="37">
        <v>1362439</v>
      </c>
      <c r="D46" s="445">
        <v>20356534.870000001</v>
      </c>
      <c r="E46" s="445">
        <v>4992109.2</v>
      </c>
      <c r="F46" s="445">
        <v>25348644.07</v>
      </c>
      <c r="G46" s="448">
        <v>18.61</v>
      </c>
    </row>
    <row r="47" spans="1:7">
      <c r="A47" s="89">
        <v>42</v>
      </c>
      <c r="B47" s="90" t="s">
        <v>589</v>
      </c>
      <c r="C47" s="37">
        <v>1357200</v>
      </c>
      <c r="D47" s="445">
        <v>15651601.5</v>
      </c>
      <c r="E47" s="445">
        <v>7077824.7999999998</v>
      </c>
      <c r="F47" s="445">
        <v>22729426.300000001</v>
      </c>
      <c r="G47" s="448">
        <v>16.75</v>
      </c>
    </row>
    <row r="48" spans="1:7">
      <c r="A48" s="89">
        <v>43</v>
      </c>
      <c r="B48" s="90" t="s">
        <v>590</v>
      </c>
      <c r="C48" s="37">
        <v>1343151</v>
      </c>
      <c r="D48" s="445">
        <v>14835835.52</v>
      </c>
      <c r="E48" s="445">
        <v>5818171.7000000002</v>
      </c>
      <c r="F48" s="445">
        <v>20654007.219999999</v>
      </c>
      <c r="G48" s="448">
        <v>15.38</v>
      </c>
    </row>
    <row r="49" spans="1:9">
      <c r="A49" s="89">
        <v>44</v>
      </c>
      <c r="B49" s="90" t="s">
        <v>591</v>
      </c>
      <c r="C49" s="37">
        <v>1334892</v>
      </c>
      <c r="D49" s="445">
        <v>15089125.48</v>
      </c>
      <c r="E49" s="445">
        <v>6295939.0999999996</v>
      </c>
      <c r="F49" s="445">
        <v>21385064.579999998</v>
      </c>
      <c r="G49" s="448">
        <v>16.02</v>
      </c>
    </row>
    <row r="50" spans="1:9">
      <c r="A50" s="89">
        <v>45</v>
      </c>
      <c r="B50" s="90" t="s">
        <v>592</v>
      </c>
      <c r="C50" s="37">
        <v>1333321</v>
      </c>
      <c r="D50" s="445">
        <v>14821643.84</v>
      </c>
      <c r="E50" s="445">
        <v>6382249.2999999998</v>
      </c>
      <c r="F50" s="445">
        <v>21203893.140000001</v>
      </c>
      <c r="G50" s="448">
        <v>15.9</v>
      </c>
    </row>
    <row r="51" spans="1:9">
      <c r="A51" s="89">
        <v>46</v>
      </c>
      <c r="B51" s="90" t="s">
        <v>593</v>
      </c>
      <c r="C51" s="37">
        <v>1295933</v>
      </c>
      <c r="D51" s="445">
        <v>18034984.510000002</v>
      </c>
      <c r="E51" s="445">
        <v>5934276.7999999998</v>
      </c>
      <c r="F51" s="445">
        <v>23969261.309999999</v>
      </c>
      <c r="G51" s="448">
        <v>18.5</v>
      </c>
    </row>
    <row r="52" spans="1:9">
      <c r="A52" s="89">
        <v>47</v>
      </c>
      <c r="B52" s="90" t="s">
        <v>524</v>
      </c>
      <c r="C52" s="37">
        <v>1255370</v>
      </c>
      <c r="D52" s="445">
        <v>146166023.31</v>
      </c>
      <c r="E52" s="445">
        <v>20910340.199999999</v>
      </c>
      <c r="F52" s="445">
        <v>167076363.50999999</v>
      </c>
      <c r="G52" s="448">
        <v>133.09</v>
      </c>
    </row>
    <row r="53" spans="1:9" ht="30">
      <c r="A53" s="89">
        <v>48</v>
      </c>
      <c r="B53" s="90" t="s">
        <v>594</v>
      </c>
      <c r="C53" s="37">
        <v>1228954</v>
      </c>
      <c r="D53" s="445">
        <v>20490352.690000001</v>
      </c>
      <c r="E53" s="445">
        <v>4564017.8</v>
      </c>
      <c r="F53" s="445">
        <v>25054370.489999998</v>
      </c>
      <c r="G53" s="448">
        <v>20.39</v>
      </c>
    </row>
    <row r="54" spans="1:9">
      <c r="A54" s="89">
        <v>49</v>
      </c>
      <c r="B54" s="90" t="s">
        <v>595</v>
      </c>
      <c r="C54" s="37">
        <v>1215844</v>
      </c>
      <c r="D54" s="445">
        <v>48548355.090000004</v>
      </c>
      <c r="E54" s="445">
        <v>8675180.5999999996</v>
      </c>
      <c r="F54" s="445">
        <v>57223535.689999998</v>
      </c>
      <c r="G54" s="448">
        <v>47.06</v>
      </c>
    </row>
    <row r="55" spans="1:9" ht="15.75" thickBot="1">
      <c r="A55" s="91">
        <v>50</v>
      </c>
      <c r="B55" s="92" t="s">
        <v>596</v>
      </c>
      <c r="C55" s="61">
        <v>1214605</v>
      </c>
      <c r="D55" s="462">
        <v>22700663.16</v>
      </c>
      <c r="E55" s="462">
        <v>7957894.2000000002</v>
      </c>
      <c r="F55" s="462">
        <v>30658557.359999999</v>
      </c>
      <c r="G55" s="464">
        <v>25.24</v>
      </c>
    </row>
    <row r="57" spans="1:9">
      <c r="A57" s="183" t="s">
        <v>301</v>
      </c>
      <c r="B57"/>
      <c r="C57"/>
      <c r="D57" s="173"/>
      <c r="E57" s="173"/>
      <c r="F57" s="173"/>
      <c r="G57" s="465"/>
      <c r="H57"/>
      <c r="I57"/>
    </row>
    <row r="58" spans="1:9">
      <c r="A58" s="183" t="s">
        <v>148</v>
      </c>
      <c r="B58"/>
      <c r="C58"/>
      <c r="D58" s="173"/>
      <c r="E58" s="173"/>
      <c r="F58" s="173"/>
      <c r="G58" s="465"/>
      <c r="H58"/>
      <c r="I58"/>
    </row>
    <row r="59" spans="1:9">
      <c r="A59" s="183" t="s">
        <v>147</v>
      </c>
      <c r="B59"/>
      <c r="C59"/>
      <c r="D59" s="173"/>
      <c r="E59" s="173"/>
      <c r="F59" s="173"/>
      <c r="G59" s="465"/>
      <c r="H59"/>
      <c r="I59"/>
    </row>
    <row r="60" spans="1:9">
      <c r="A60" s="152" t="s">
        <v>253</v>
      </c>
      <c r="B60"/>
      <c r="C60"/>
      <c r="D60" s="173"/>
      <c r="E60" s="173"/>
      <c r="F60" s="173"/>
      <c r="G60" s="465"/>
      <c r="H60"/>
      <c r="I60"/>
    </row>
  </sheetData>
  <pageMargins left="0.70866141732283472" right="0.70866141732283472" top="0.74803149606299213" bottom="0.35433070866141736" header="0.31496062992125984" footer="0.31496062992125984"/>
  <pageSetup paperSize="9" scale="61" orientation="portrait" verticalDpi="1200" r:id="rId1"/>
  <headerFooter>
    <oddHeader>&amp;CPBS Expenditure and Prescriptions 2022-23</oddHeader>
    <oddFooter>&amp;CPage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2:G72"/>
  <sheetViews>
    <sheetView showGridLines="0" zoomScaleNormal="100" workbookViewId="0">
      <selection activeCell="L57" sqref="L57"/>
    </sheetView>
  </sheetViews>
  <sheetFormatPr defaultRowHeight="15"/>
  <cols>
    <col min="1" max="1" width="7.140625" customWidth="1"/>
    <col min="2" max="2" width="25.5703125" customWidth="1"/>
    <col min="3" max="5" width="18.42578125" customWidth="1"/>
    <col min="6" max="6" width="14.85546875" bestFit="1" customWidth="1"/>
    <col min="7" max="7" width="19" bestFit="1" customWidth="1"/>
  </cols>
  <sheetData>
    <row r="2" spans="1:7">
      <c r="A2" s="119" t="s">
        <v>434</v>
      </c>
    </row>
    <row r="3" spans="1:7">
      <c r="A3" t="s">
        <v>348</v>
      </c>
    </row>
    <row r="4" spans="1:7" ht="15.75" thickBot="1"/>
    <row r="5" spans="1:7" ht="30">
      <c r="A5" s="87" t="s">
        <v>47</v>
      </c>
      <c r="B5" s="88" t="s">
        <v>48</v>
      </c>
      <c r="C5" s="58" t="s">
        <v>40</v>
      </c>
      <c r="D5" s="59" t="s">
        <v>29</v>
      </c>
      <c r="E5" s="59" t="s">
        <v>43</v>
      </c>
      <c r="F5" s="59" t="s">
        <v>34</v>
      </c>
      <c r="G5" s="60" t="s">
        <v>35</v>
      </c>
    </row>
    <row r="6" spans="1:7">
      <c r="A6" s="89">
        <v>1</v>
      </c>
      <c r="B6" s="90" t="s">
        <v>509</v>
      </c>
      <c r="C6" s="32">
        <v>52663</v>
      </c>
      <c r="D6" s="451">
        <v>447023723.68000001</v>
      </c>
      <c r="E6" s="445">
        <v>227317</v>
      </c>
      <c r="F6" s="445">
        <v>447251040.68000001</v>
      </c>
      <c r="G6" s="448">
        <v>8492.7000000000007</v>
      </c>
    </row>
    <row r="7" spans="1:7">
      <c r="A7" s="89">
        <v>2</v>
      </c>
      <c r="B7" s="90" t="s">
        <v>510</v>
      </c>
      <c r="C7" s="32">
        <v>56066</v>
      </c>
      <c r="D7" s="451">
        <v>411450540.32999998</v>
      </c>
      <c r="E7" s="445">
        <v>246197.2</v>
      </c>
      <c r="F7" s="445">
        <v>411696737.52999997</v>
      </c>
      <c r="G7" s="448">
        <v>7343.07</v>
      </c>
    </row>
    <row r="8" spans="1:7">
      <c r="A8" s="89">
        <v>3</v>
      </c>
      <c r="B8" s="90" t="s">
        <v>518</v>
      </c>
      <c r="C8" s="32">
        <v>45526</v>
      </c>
      <c r="D8" s="451">
        <v>181261531.94999999</v>
      </c>
      <c r="E8" s="445">
        <v>824083.7</v>
      </c>
      <c r="F8" s="445">
        <v>182085615.65000001</v>
      </c>
      <c r="G8" s="448">
        <v>3999.6</v>
      </c>
    </row>
    <row r="9" spans="1:7">
      <c r="A9" s="89">
        <v>4</v>
      </c>
      <c r="B9" s="90" t="s">
        <v>521</v>
      </c>
      <c r="C9" s="32">
        <v>7463</v>
      </c>
      <c r="D9" s="451">
        <v>151019563.30000001</v>
      </c>
      <c r="E9" s="445">
        <v>63743.3</v>
      </c>
      <c r="F9" s="445">
        <v>151083306.59999999</v>
      </c>
      <c r="G9" s="448">
        <v>20244.310000000001</v>
      </c>
    </row>
    <row r="10" spans="1:7">
      <c r="A10" s="89">
        <v>5</v>
      </c>
      <c r="B10" s="90" t="s">
        <v>525</v>
      </c>
      <c r="C10" s="32">
        <v>18403</v>
      </c>
      <c r="D10" s="451">
        <v>146147284.38</v>
      </c>
      <c r="E10" s="445">
        <v>330734.09999999998</v>
      </c>
      <c r="F10" s="445">
        <v>146478018.47999999</v>
      </c>
      <c r="G10" s="448">
        <v>7959.46</v>
      </c>
    </row>
    <row r="11" spans="1:7">
      <c r="A11" s="89">
        <v>6</v>
      </c>
      <c r="B11" s="90" t="s">
        <v>527</v>
      </c>
      <c r="C11" s="32">
        <v>18350</v>
      </c>
      <c r="D11" s="451">
        <v>136087684.78999999</v>
      </c>
      <c r="E11" s="445">
        <v>98319.9</v>
      </c>
      <c r="F11" s="445">
        <v>136186004.69</v>
      </c>
      <c r="G11" s="448">
        <v>7421.58</v>
      </c>
    </row>
    <row r="12" spans="1:7">
      <c r="A12" s="89">
        <v>7</v>
      </c>
      <c r="B12" s="90" t="s">
        <v>597</v>
      </c>
      <c r="C12" s="32">
        <v>17603</v>
      </c>
      <c r="D12" s="451">
        <v>127108345.20999999</v>
      </c>
      <c r="E12" s="445">
        <v>238899.6</v>
      </c>
      <c r="F12" s="445">
        <v>127347244.81</v>
      </c>
      <c r="G12" s="448">
        <v>7234.41</v>
      </c>
    </row>
    <row r="13" spans="1:7">
      <c r="A13" s="89">
        <v>8</v>
      </c>
      <c r="B13" s="90" t="s">
        <v>533</v>
      </c>
      <c r="C13" s="32">
        <v>34068</v>
      </c>
      <c r="D13" s="451">
        <v>119709202.23999999</v>
      </c>
      <c r="E13" s="445">
        <v>365785.9</v>
      </c>
      <c r="F13" s="445">
        <v>120074988.14</v>
      </c>
      <c r="G13" s="448">
        <v>3524.57</v>
      </c>
    </row>
    <row r="14" spans="1:7">
      <c r="A14" s="89">
        <v>9</v>
      </c>
      <c r="B14" s="90" t="s">
        <v>535</v>
      </c>
      <c r="C14" s="32">
        <v>11967</v>
      </c>
      <c r="D14" s="451">
        <v>108391122.45999999</v>
      </c>
      <c r="E14" s="445">
        <v>147594.29999999999</v>
      </c>
      <c r="F14" s="445">
        <v>108538716.76000001</v>
      </c>
      <c r="G14" s="448">
        <v>9069.84</v>
      </c>
    </row>
    <row r="15" spans="1:7">
      <c r="A15" s="89">
        <v>10</v>
      </c>
      <c r="B15" s="90" t="s">
        <v>540</v>
      </c>
      <c r="C15" s="32">
        <v>22193</v>
      </c>
      <c r="D15" s="451">
        <v>93534740.890000001</v>
      </c>
      <c r="E15" s="445">
        <v>344834.1</v>
      </c>
      <c r="F15" s="445">
        <v>93879574.989999995</v>
      </c>
      <c r="G15" s="448">
        <v>4230.1400000000003</v>
      </c>
    </row>
    <row r="16" spans="1:7">
      <c r="A16" s="89">
        <v>11</v>
      </c>
      <c r="B16" s="90" t="s">
        <v>546</v>
      </c>
      <c r="C16" s="32">
        <v>17600</v>
      </c>
      <c r="D16" s="451">
        <v>79825378.519999996</v>
      </c>
      <c r="E16" s="445">
        <v>310221.40000000002</v>
      </c>
      <c r="F16" s="445">
        <v>80135599.920000002</v>
      </c>
      <c r="G16" s="448">
        <v>4553.16</v>
      </c>
    </row>
    <row r="17" spans="1:7">
      <c r="A17" s="89">
        <v>12</v>
      </c>
      <c r="B17" s="90" t="s">
        <v>549</v>
      </c>
      <c r="C17" s="32">
        <v>11728</v>
      </c>
      <c r="D17" s="451">
        <v>75764341.319999993</v>
      </c>
      <c r="E17" s="445">
        <v>169341.3</v>
      </c>
      <c r="F17" s="445">
        <v>75933682.620000005</v>
      </c>
      <c r="G17" s="448">
        <v>6474.56</v>
      </c>
    </row>
    <row r="18" spans="1:7">
      <c r="A18" s="89">
        <v>13</v>
      </c>
      <c r="B18" s="90" t="s">
        <v>548</v>
      </c>
      <c r="C18" s="32">
        <v>16181</v>
      </c>
      <c r="D18" s="451">
        <v>75423161.25</v>
      </c>
      <c r="E18" s="445">
        <v>219469</v>
      </c>
      <c r="F18" s="445">
        <v>75642630.25</v>
      </c>
      <c r="G18" s="448">
        <v>4674.78</v>
      </c>
    </row>
    <row r="19" spans="1:7">
      <c r="A19" s="89">
        <v>14</v>
      </c>
      <c r="B19" s="90" t="s">
        <v>554</v>
      </c>
      <c r="C19" s="32">
        <v>8896</v>
      </c>
      <c r="D19" s="451">
        <v>71410842.219999999</v>
      </c>
      <c r="E19" s="445">
        <v>38179.4</v>
      </c>
      <c r="F19" s="445">
        <v>71449021.620000005</v>
      </c>
      <c r="G19" s="448">
        <v>8031.59</v>
      </c>
    </row>
    <row r="20" spans="1:7">
      <c r="A20" s="89">
        <v>15</v>
      </c>
      <c r="B20" s="90" t="s">
        <v>598</v>
      </c>
      <c r="C20" s="32">
        <v>20472</v>
      </c>
      <c r="D20" s="451">
        <v>64349979.07</v>
      </c>
      <c r="E20" s="445">
        <v>138808.20000000001</v>
      </c>
      <c r="F20" s="445">
        <v>64488787.270000003</v>
      </c>
      <c r="G20" s="448">
        <v>3150.1</v>
      </c>
    </row>
    <row r="21" spans="1:7">
      <c r="A21" s="89">
        <v>16</v>
      </c>
      <c r="B21" s="90" t="s">
        <v>599</v>
      </c>
      <c r="C21" s="32">
        <v>126904</v>
      </c>
      <c r="D21" s="451">
        <v>63586183.539999999</v>
      </c>
      <c r="E21" s="445">
        <v>2688585.1</v>
      </c>
      <c r="F21" s="445">
        <v>66274768.640000001</v>
      </c>
      <c r="G21" s="448">
        <v>522.24</v>
      </c>
    </row>
    <row r="22" spans="1:7">
      <c r="A22" s="89">
        <v>17</v>
      </c>
      <c r="B22" s="90" t="s">
        <v>600</v>
      </c>
      <c r="C22" s="32">
        <v>17718</v>
      </c>
      <c r="D22" s="451">
        <v>60750703.799999997</v>
      </c>
      <c r="E22" s="445">
        <v>192625.6</v>
      </c>
      <c r="F22" s="445">
        <v>60943329.399999999</v>
      </c>
      <c r="G22" s="448">
        <v>3439.63</v>
      </c>
    </row>
    <row r="23" spans="1:7">
      <c r="A23" s="89">
        <v>18</v>
      </c>
      <c r="B23" s="90" t="s">
        <v>601</v>
      </c>
      <c r="C23" s="32">
        <v>61608</v>
      </c>
      <c r="D23" s="451">
        <v>60032805.060000002</v>
      </c>
      <c r="E23" s="445">
        <v>358257.2</v>
      </c>
      <c r="F23" s="445">
        <v>60391062.259999998</v>
      </c>
      <c r="G23" s="448">
        <v>980.25</v>
      </c>
    </row>
    <row r="24" spans="1:7">
      <c r="A24" s="89">
        <v>19</v>
      </c>
      <c r="B24" s="90" t="s">
        <v>602</v>
      </c>
      <c r="C24" s="32">
        <v>7983</v>
      </c>
      <c r="D24" s="451">
        <v>59595764.920000002</v>
      </c>
      <c r="E24" s="445">
        <v>30987.1</v>
      </c>
      <c r="F24" s="445">
        <v>59626752.020000003</v>
      </c>
      <c r="G24" s="448">
        <v>7469.22</v>
      </c>
    </row>
    <row r="25" spans="1:7">
      <c r="A25" s="89">
        <v>20</v>
      </c>
      <c r="B25" s="90" t="s">
        <v>603</v>
      </c>
      <c r="C25" s="32">
        <v>11581</v>
      </c>
      <c r="D25" s="451">
        <v>57712723.299999997</v>
      </c>
      <c r="E25" s="445">
        <v>46646.5</v>
      </c>
      <c r="F25" s="445">
        <v>57759369.799999997</v>
      </c>
      <c r="G25" s="448">
        <v>4987.43</v>
      </c>
    </row>
    <row r="26" spans="1:7">
      <c r="A26" s="89">
        <v>21</v>
      </c>
      <c r="B26" s="90" t="s">
        <v>604</v>
      </c>
      <c r="C26" s="32">
        <v>6415</v>
      </c>
      <c r="D26" s="451">
        <v>52494390.549999997</v>
      </c>
      <c r="E26" s="445">
        <v>81412.7</v>
      </c>
      <c r="F26" s="445">
        <v>52575803.25</v>
      </c>
      <c r="G26" s="448">
        <v>8195.76</v>
      </c>
    </row>
    <row r="27" spans="1:7">
      <c r="A27" s="89">
        <v>22</v>
      </c>
      <c r="B27" s="90" t="s">
        <v>605</v>
      </c>
      <c r="C27" s="32">
        <v>53599</v>
      </c>
      <c r="D27" s="451">
        <v>51338577.25</v>
      </c>
      <c r="E27" s="445">
        <v>641455.9</v>
      </c>
      <c r="F27" s="445">
        <v>51980033.149999999</v>
      </c>
      <c r="G27" s="448">
        <v>969.79</v>
      </c>
    </row>
    <row r="28" spans="1:7">
      <c r="A28" s="89">
        <v>23</v>
      </c>
      <c r="B28" s="90" t="s">
        <v>606</v>
      </c>
      <c r="C28" s="32">
        <v>60570</v>
      </c>
      <c r="D28" s="451">
        <v>47346101.609999999</v>
      </c>
      <c r="E28" s="445">
        <v>704410.9</v>
      </c>
      <c r="F28" s="445">
        <v>48050512.509999998</v>
      </c>
      <c r="G28" s="448">
        <v>793.31</v>
      </c>
    </row>
    <row r="29" spans="1:7">
      <c r="A29" s="89">
        <v>24</v>
      </c>
      <c r="B29" s="90" t="s">
        <v>607</v>
      </c>
      <c r="C29" s="32">
        <v>4502</v>
      </c>
      <c r="D29" s="451">
        <v>44745740.960000001</v>
      </c>
      <c r="E29" s="445">
        <v>68413.7</v>
      </c>
      <c r="F29" s="445">
        <v>44814154.659999996</v>
      </c>
      <c r="G29" s="448">
        <v>9954.2800000000007</v>
      </c>
    </row>
    <row r="30" spans="1:7" ht="15.75" thickBot="1">
      <c r="A30" s="91">
        <v>25</v>
      </c>
      <c r="B30" s="92" t="s">
        <v>608</v>
      </c>
      <c r="C30" s="38">
        <v>13939</v>
      </c>
      <c r="D30" s="447">
        <v>43999818.020000003</v>
      </c>
      <c r="E30" s="462">
        <v>333324.7</v>
      </c>
      <c r="F30" s="462">
        <v>44333142.719999999</v>
      </c>
      <c r="G30" s="464">
        <v>3180.51</v>
      </c>
    </row>
    <row r="31" spans="1:7" s="117" customFormat="1">
      <c r="A31" s="373"/>
      <c r="B31" s="374"/>
      <c r="C31" s="375"/>
      <c r="D31" s="376"/>
      <c r="E31" s="377"/>
      <c r="F31" s="377"/>
      <c r="G31" s="378"/>
    </row>
    <row r="32" spans="1:7">
      <c r="A32" s="183" t="s">
        <v>301</v>
      </c>
    </row>
    <row r="33" spans="1:7">
      <c r="A33" s="183" t="s">
        <v>148</v>
      </c>
    </row>
    <row r="34" spans="1:7">
      <c r="A34" s="183" t="s">
        <v>147</v>
      </c>
    </row>
    <row r="35" spans="1:7">
      <c r="A35" s="507" t="s">
        <v>310</v>
      </c>
    </row>
    <row r="36" spans="1:7">
      <c r="A36" s="507" t="s">
        <v>311</v>
      </c>
    </row>
    <row r="38" spans="1:7">
      <c r="A38" s="152"/>
    </row>
    <row r="39" spans="1:7">
      <c r="A39" s="119" t="s">
        <v>435</v>
      </c>
    </row>
    <row r="40" spans="1:7">
      <c r="A40" t="s">
        <v>348</v>
      </c>
    </row>
    <row r="41" spans="1:7" ht="15.75" thickBot="1"/>
    <row r="42" spans="1:7" ht="30">
      <c r="A42" s="87" t="s">
        <v>47</v>
      </c>
      <c r="B42" s="88" t="s">
        <v>48</v>
      </c>
      <c r="C42" s="58" t="s">
        <v>40</v>
      </c>
      <c r="D42" s="59" t="s">
        <v>29</v>
      </c>
      <c r="E42" s="59" t="s">
        <v>43</v>
      </c>
      <c r="F42" s="59" t="s">
        <v>34</v>
      </c>
      <c r="G42" s="60" t="s">
        <v>35</v>
      </c>
    </row>
    <row r="43" spans="1:7">
      <c r="A43" s="89">
        <v>1</v>
      </c>
      <c r="B43" s="90" t="s">
        <v>508</v>
      </c>
      <c r="C43" s="32">
        <v>443012</v>
      </c>
      <c r="D43" s="451">
        <v>476143531.70999998</v>
      </c>
      <c r="E43" s="445">
        <v>6399432.2999999998</v>
      </c>
      <c r="F43" s="445">
        <v>482542964.00999999</v>
      </c>
      <c r="G43" s="448">
        <v>1089.23</v>
      </c>
    </row>
    <row r="44" spans="1:7">
      <c r="A44" s="89">
        <v>2</v>
      </c>
      <c r="B44" s="90" t="s">
        <v>509</v>
      </c>
      <c r="C44" s="32">
        <v>52663</v>
      </c>
      <c r="D44" s="451">
        <v>447023723.68000001</v>
      </c>
      <c r="E44" s="445">
        <v>227317</v>
      </c>
      <c r="F44" s="445">
        <v>447251040.68000001</v>
      </c>
      <c r="G44" s="448">
        <v>8492.7000000000007</v>
      </c>
    </row>
    <row r="45" spans="1:7">
      <c r="A45" s="89">
        <v>3</v>
      </c>
      <c r="B45" s="90" t="s">
        <v>510</v>
      </c>
      <c r="C45" s="32">
        <v>56066</v>
      </c>
      <c r="D45" s="451">
        <v>411450540.32999998</v>
      </c>
      <c r="E45" s="445">
        <v>246197.2</v>
      </c>
      <c r="F45" s="445">
        <v>411696737.52999997</v>
      </c>
      <c r="G45" s="448">
        <v>7343.07</v>
      </c>
    </row>
    <row r="46" spans="1:7">
      <c r="A46" s="89">
        <v>4</v>
      </c>
      <c r="B46" s="90" t="s">
        <v>511</v>
      </c>
      <c r="C46" s="32">
        <v>48857</v>
      </c>
      <c r="D46" s="451">
        <v>355959025.85000002</v>
      </c>
      <c r="E46" s="445">
        <v>1300262</v>
      </c>
      <c r="F46" s="445">
        <v>357259287.85000002</v>
      </c>
      <c r="G46" s="448">
        <v>7312.35</v>
      </c>
    </row>
    <row r="47" spans="1:7">
      <c r="A47" s="89">
        <v>5</v>
      </c>
      <c r="B47" s="90" t="s">
        <v>514</v>
      </c>
      <c r="C47" s="32">
        <v>330586</v>
      </c>
      <c r="D47" s="451">
        <v>282747367.12</v>
      </c>
      <c r="E47" s="445">
        <v>8209063.2000000002</v>
      </c>
      <c r="F47" s="445">
        <v>290956430.31999999</v>
      </c>
      <c r="G47" s="448">
        <v>880.12</v>
      </c>
    </row>
    <row r="48" spans="1:7">
      <c r="A48" s="89">
        <v>6</v>
      </c>
      <c r="B48" s="90" t="s">
        <v>515</v>
      </c>
      <c r="C48" s="32">
        <v>1083960</v>
      </c>
      <c r="D48" s="451">
        <v>272776092.74000001</v>
      </c>
      <c r="E48" s="445">
        <v>11636712.1</v>
      </c>
      <c r="F48" s="445">
        <v>284412804.83999997</v>
      </c>
      <c r="G48" s="448">
        <v>262.38</v>
      </c>
    </row>
    <row r="49" spans="1:7">
      <c r="A49" s="89">
        <v>7</v>
      </c>
      <c r="B49" s="90" t="s">
        <v>516</v>
      </c>
      <c r="C49" s="32">
        <v>151157</v>
      </c>
      <c r="D49" s="451">
        <v>258822623.55000001</v>
      </c>
      <c r="E49" s="445">
        <v>4020461</v>
      </c>
      <c r="F49" s="445">
        <v>262843084.55000001</v>
      </c>
      <c r="G49" s="448">
        <v>1738.87</v>
      </c>
    </row>
    <row r="50" spans="1:7">
      <c r="A50" s="89">
        <v>8</v>
      </c>
      <c r="B50" s="90" t="s">
        <v>517</v>
      </c>
      <c r="C50" s="32">
        <v>12437</v>
      </c>
      <c r="D50" s="451">
        <v>212469343.69999999</v>
      </c>
      <c r="E50" s="445">
        <v>370635.5</v>
      </c>
      <c r="F50" s="445">
        <v>212839979.19999999</v>
      </c>
      <c r="G50" s="448">
        <v>17113.45</v>
      </c>
    </row>
    <row r="51" spans="1:7">
      <c r="A51" s="89">
        <v>9</v>
      </c>
      <c r="B51" s="90" t="s">
        <v>520</v>
      </c>
      <c r="C51" s="32">
        <v>141510</v>
      </c>
      <c r="D51" s="451">
        <v>154853505.86000001</v>
      </c>
      <c r="E51" s="445">
        <v>1842285.7</v>
      </c>
      <c r="F51" s="445">
        <v>156695791.56</v>
      </c>
      <c r="G51" s="448">
        <v>1107.31</v>
      </c>
    </row>
    <row r="52" spans="1:7">
      <c r="A52" s="89">
        <v>10</v>
      </c>
      <c r="B52" s="90" t="s">
        <v>521</v>
      </c>
      <c r="C52" s="32">
        <v>7463</v>
      </c>
      <c r="D52" s="451">
        <v>151019563.30000001</v>
      </c>
      <c r="E52" s="445">
        <v>63743.3</v>
      </c>
      <c r="F52" s="445">
        <v>151083306.59999999</v>
      </c>
      <c r="G52" s="448">
        <v>20244.310000000001</v>
      </c>
    </row>
    <row r="53" spans="1:7">
      <c r="A53" s="89">
        <v>11</v>
      </c>
      <c r="B53" s="90" t="s">
        <v>524</v>
      </c>
      <c r="C53" s="32">
        <v>1255370</v>
      </c>
      <c r="D53" s="451">
        <v>146166023.31</v>
      </c>
      <c r="E53" s="445">
        <v>20910340.199999999</v>
      </c>
      <c r="F53" s="445">
        <v>167076363.50999999</v>
      </c>
      <c r="G53" s="448">
        <v>133.09</v>
      </c>
    </row>
    <row r="54" spans="1:7">
      <c r="A54" s="89">
        <v>12</v>
      </c>
      <c r="B54" s="90" t="s">
        <v>527</v>
      </c>
      <c r="C54" s="32">
        <v>18350</v>
      </c>
      <c r="D54" s="451">
        <v>136087684.78999999</v>
      </c>
      <c r="E54" s="445">
        <v>98319.9</v>
      </c>
      <c r="F54" s="445">
        <v>136186004.69</v>
      </c>
      <c r="G54" s="448">
        <v>7421.58</v>
      </c>
    </row>
    <row r="55" spans="1:7">
      <c r="A55" s="89">
        <v>13</v>
      </c>
      <c r="B55" s="90" t="s">
        <v>528</v>
      </c>
      <c r="C55" s="32">
        <v>18759</v>
      </c>
      <c r="D55" s="451">
        <v>135322801.59</v>
      </c>
      <c r="E55" s="445">
        <v>258398</v>
      </c>
      <c r="F55" s="445">
        <v>135581199.59</v>
      </c>
      <c r="G55" s="448">
        <v>7227.53</v>
      </c>
    </row>
    <row r="56" spans="1:7">
      <c r="A56" s="89">
        <v>14</v>
      </c>
      <c r="B56" s="90" t="s">
        <v>530</v>
      </c>
      <c r="C56" s="32">
        <v>52249</v>
      </c>
      <c r="D56" s="451">
        <v>130758629.27</v>
      </c>
      <c r="E56" s="445">
        <v>1518152.7</v>
      </c>
      <c r="F56" s="445">
        <v>132276781.97</v>
      </c>
      <c r="G56" s="448">
        <v>2531.66</v>
      </c>
    </row>
    <row r="57" spans="1:7">
      <c r="A57" s="89">
        <v>15</v>
      </c>
      <c r="B57" s="90" t="s">
        <v>531</v>
      </c>
      <c r="C57" s="32">
        <v>33022</v>
      </c>
      <c r="D57" s="451">
        <v>124482253.73999999</v>
      </c>
      <c r="E57" s="445">
        <v>869788.3</v>
      </c>
      <c r="F57" s="445">
        <v>125352042.04000001</v>
      </c>
      <c r="G57" s="448">
        <v>3796.02</v>
      </c>
    </row>
    <row r="58" spans="1:7">
      <c r="A58" s="89">
        <v>16</v>
      </c>
      <c r="B58" s="90" t="s">
        <v>537</v>
      </c>
      <c r="C58" s="32">
        <v>104690</v>
      </c>
      <c r="D58" s="451">
        <v>103228102.36</v>
      </c>
      <c r="E58" s="445">
        <v>2094178.9</v>
      </c>
      <c r="F58" s="445">
        <v>105322281.26000001</v>
      </c>
      <c r="G58" s="448">
        <v>1006.04</v>
      </c>
    </row>
    <row r="59" spans="1:7">
      <c r="A59" s="89">
        <v>17</v>
      </c>
      <c r="B59" s="90" t="s">
        <v>538</v>
      </c>
      <c r="C59" s="32">
        <v>87787</v>
      </c>
      <c r="D59" s="451">
        <v>95979389.290000007</v>
      </c>
      <c r="E59" s="445">
        <v>2622947.5</v>
      </c>
      <c r="F59" s="445">
        <v>98602336.790000007</v>
      </c>
      <c r="G59" s="448">
        <v>1123.2</v>
      </c>
    </row>
    <row r="60" spans="1:7">
      <c r="A60" s="89">
        <v>18</v>
      </c>
      <c r="B60" s="90" t="s">
        <v>539</v>
      </c>
      <c r="C60" s="32">
        <v>68220</v>
      </c>
      <c r="D60" s="451">
        <v>93886064.590000004</v>
      </c>
      <c r="E60" s="445">
        <v>1672109.7</v>
      </c>
      <c r="F60" s="445">
        <v>95558174.290000007</v>
      </c>
      <c r="G60" s="448">
        <v>1400.74</v>
      </c>
    </row>
    <row r="61" spans="1:7">
      <c r="A61" s="89">
        <v>19</v>
      </c>
      <c r="B61" s="90" t="s">
        <v>543</v>
      </c>
      <c r="C61" s="32">
        <v>74841</v>
      </c>
      <c r="D61" s="451">
        <v>84989722.150000006</v>
      </c>
      <c r="E61" s="445">
        <v>1818005.5</v>
      </c>
      <c r="F61" s="445">
        <v>86807727.650000006</v>
      </c>
      <c r="G61" s="448">
        <v>1159.9000000000001</v>
      </c>
    </row>
    <row r="62" spans="1:7">
      <c r="A62" s="89">
        <v>20</v>
      </c>
      <c r="B62" s="90" t="s">
        <v>544</v>
      </c>
      <c r="C62" s="32">
        <v>80104</v>
      </c>
      <c r="D62" s="451">
        <v>84523734.189999998</v>
      </c>
      <c r="E62" s="445">
        <v>1049034.7</v>
      </c>
      <c r="F62" s="445">
        <v>85572768.890000001</v>
      </c>
      <c r="G62" s="448">
        <v>1068.27</v>
      </c>
    </row>
    <row r="63" spans="1:7">
      <c r="A63" s="89">
        <v>21</v>
      </c>
      <c r="B63" s="90" t="s">
        <v>609</v>
      </c>
      <c r="C63" s="32">
        <v>598</v>
      </c>
      <c r="D63" s="451">
        <v>74737238.799999997</v>
      </c>
      <c r="E63" s="445">
        <v>12761.2</v>
      </c>
      <c r="F63" s="445">
        <v>74750000</v>
      </c>
      <c r="G63" s="448">
        <v>125000</v>
      </c>
    </row>
    <row r="64" spans="1:7">
      <c r="A64" s="89">
        <v>22</v>
      </c>
      <c r="B64" s="90" t="s">
        <v>552</v>
      </c>
      <c r="C64" s="32">
        <v>13779</v>
      </c>
      <c r="D64" s="451">
        <v>73972197.079999998</v>
      </c>
      <c r="E64" s="445">
        <v>378350.9</v>
      </c>
      <c r="F64" s="445">
        <v>74350547.980000004</v>
      </c>
      <c r="G64" s="448">
        <v>5395.93</v>
      </c>
    </row>
    <row r="65" spans="1:7">
      <c r="A65" s="89">
        <v>23</v>
      </c>
      <c r="B65" s="90" t="s">
        <v>554</v>
      </c>
      <c r="C65" s="32">
        <v>8896</v>
      </c>
      <c r="D65" s="451">
        <v>71410842.219999999</v>
      </c>
      <c r="E65" s="445">
        <v>38179.4</v>
      </c>
      <c r="F65" s="445">
        <v>71449021.620000005</v>
      </c>
      <c r="G65" s="448">
        <v>8031.59</v>
      </c>
    </row>
    <row r="66" spans="1:7">
      <c r="A66" s="89">
        <v>24</v>
      </c>
      <c r="B66" s="90" t="s">
        <v>610</v>
      </c>
      <c r="C66" s="32">
        <v>328414</v>
      </c>
      <c r="D66" s="451">
        <v>67393602.849999994</v>
      </c>
      <c r="E66" s="445">
        <v>4399019.5</v>
      </c>
      <c r="F66" s="445">
        <v>71792622.349999994</v>
      </c>
      <c r="G66" s="448">
        <v>218.6</v>
      </c>
    </row>
    <row r="67" spans="1:7" ht="30.75" thickBot="1">
      <c r="A67" s="91">
        <v>25</v>
      </c>
      <c r="B67" s="92" t="s">
        <v>611</v>
      </c>
      <c r="C67" s="38">
        <v>186764</v>
      </c>
      <c r="D67" s="447">
        <v>67274465.590000004</v>
      </c>
      <c r="E67" s="462">
        <v>1981616.7</v>
      </c>
      <c r="F67" s="462">
        <v>69256082.290000007</v>
      </c>
      <c r="G67" s="464">
        <v>370.82</v>
      </c>
    </row>
    <row r="68" spans="1:7" s="117" customFormat="1">
      <c r="A68" s="373"/>
      <c r="B68" s="374"/>
      <c r="C68" s="375"/>
      <c r="D68" s="376"/>
      <c r="E68" s="377"/>
      <c r="F68" s="377"/>
      <c r="G68" s="378"/>
    </row>
    <row r="69" spans="1:7">
      <c r="A69" s="183" t="s">
        <v>301</v>
      </c>
    </row>
    <row r="70" spans="1:7">
      <c r="A70" s="183" t="s">
        <v>148</v>
      </c>
    </row>
    <row r="71" spans="1:7">
      <c r="A71" s="183" t="s">
        <v>147</v>
      </c>
    </row>
    <row r="72" spans="1:7">
      <c r="A72" s="152" t="s">
        <v>253</v>
      </c>
    </row>
  </sheetData>
  <pageMargins left="0.70866141732283472" right="0.70866141732283472" top="0.74803149606299213" bottom="0.35433070866141736" header="0.31496062992125984" footer="0.31496062992125984"/>
  <pageSetup paperSize="9" scale="69" orientation="portrait" horizontalDpi="1200" verticalDpi="1200" r:id="rId1"/>
  <headerFooter>
    <oddHeader>&amp;CPBS Expenditure and Prescriptions 2022-23</oddHeader>
    <oddFooter>&amp;CPage 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8EA03-3F9A-481B-A4D5-BD6B91023FF7}">
  <sheetPr>
    <tabColor rgb="FF92D050"/>
    <pageSetUpPr fitToPage="1"/>
  </sheetPr>
  <dimension ref="A2:H59"/>
  <sheetViews>
    <sheetView showGridLines="0" zoomScaleNormal="100" workbookViewId="0">
      <selection activeCell="F14" sqref="F14"/>
    </sheetView>
  </sheetViews>
  <sheetFormatPr defaultRowHeight="15"/>
  <cols>
    <col min="1" max="1" width="7.140625" customWidth="1"/>
    <col min="2" max="2" width="33.7109375" style="152" bestFit="1" customWidth="1"/>
    <col min="3" max="3" width="28.5703125" customWidth="1"/>
    <col min="4" max="6" width="18.42578125" customWidth="1"/>
    <col min="7" max="7" width="14.85546875" bestFit="1" customWidth="1"/>
    <col min="8" max="8" width="19" bestFit="1" customWidth="1"/>
  </cols>
  <sheetData>
    <row r="2" spans="1:8">
      <c r="A2" s="119" t="s">
        <v>484</v>
      </c>
      <c r="B2" s="560"/>
    </row>
    <row r="3" spans="1:8">
      <c r="A3" t="s">
        <v>348</v>
      </c>
    </row>
    <row r="4" spans="1:8" ht="15.75" thickBot="1"/>
    <row r="5" spans="1:8" ht="30">
      <c r="A5" s="87" t="s">
        <v>47</v>
      </c>
      <c r="B5" s="561" t="s">
        <v>485</v>
      </c>
      <c r="C5" s="88" t="s">
        <v>48</v>
      </c>
      <c r="D5" s="58" t="s">
        <v>40</v>
      </c>
      <c r="E5" s="59" t="s">
        <v>29</v>
      </c>
      <c r="F5" s="59" t="s">
        <v>43</v>
      </c>
      <c r="G5" s="59" t="s">
        <v>34</v>
      </c>
      <c r="H5" s="60" t="s">
        <v>35</v>
      </c>
    </row>
    <row r="6" spans="1:8">
      <c r="A6" s="89">
        <v>1</v>
      </c>
      <c r="B6" s="562" t="s">
        <v>612</v>
      </c>
      <c r="C6" s="90" t="s">
        <v>506</v>
      </c>
      <c r="D6" s="32">
        <v>581621</v>
      </c>
      <c r="E6" s="451">
        <v>646436341.03999996</v>
      </c>
      <c r="F6" s="445">
        <v>7983390.2999999998</v>
      </c>
      <c r="G6" s="445">
        <v>654419731.34000003</v>
      </c>
      <c r="H6" s="448">
        <v>1125.17</v>
      </c>
    </row>
    <row r="7" spans="1:8" ht="30">
      <c r="A7" s="89">
        <v>2</v>
      </c>
      <c r="B7" s="562" t="s">
        <v>613</v>
      </c>
      <c r="C7" s="90" t="s">
        <v>614</v>
      </c>
      <c r="D7" s="32">
        <v>24008</v>
      </c>
      <c r="E7" s="451">
        <v>512857552.57999998</v>
      </c>
      <c r="F7" s="445">
        <v>377478.40000000002</v>
      </c>
      <c r="G7" s="445">
        <v>513235030.98000002</v>
      </c>
      <c r="H7" s="448">
        <v>21377.67</v>
      </c>
    </row>
    <row r="8" spans="1:8">
      <c r="A8" s="89">
        <v>3</v>
      </c>
      <c r="B8" s="562" t="s">
        <v>615</v>
      </c>
      <c r="C8" s="90" t="s">
        <v>508</v>
      </c>
      <c r="D8" s="32">
        <v>443011</v>
      </c>
      <c r="E8" s="451">
        <v>476142598.94999999</v>
      </c>
      <c r="F8" s="445">
        <v>6399432.2999999998</v>
      </c>
      <c r="G8" s="445">
        <v>482542031.25</v>
      </c>
      <c r="H8" s="448">
        <v>1089.23</v>
      </c>
    </row>
    <row r="9" spans="1:8">
      <c r="A9" s="89">
        <v>4</v>
      </c>
      <c r="B9" s="562" t="s">
        <v>616</v>
      </c>
      <c r="C9" s="90" t="s">
        <v>511</v>
      </c>
      <c r="D9" s="32">
        <v>48856</v>
      </c>
      <c r="E9" s="451">
        <v>355951276.41000003</v>
      </c>
      <c r="F9" s="445">
        <v>1300232</v>
      </c>
      <c r="G9" s="445">
        <v>357251508.41000003</v>
      </c>
      <c r="H9" s="448">
        <v>7312.34</v>
      </c>
    </row>
    <row r="10" spans="1:8">
      <c r="A10" s="89">
        <v>5</v>
      </c>
      <c r="B10" s="562" t="s">
        <v>617</v>
      </c>
      <c r="C10" s="90" t="s">
        <v>512</v>
      </c>
      <c r="D10" s="32">
        <v>290910</v>
      </c>
      <c r="E10" s="451">
        <v>334484587.87</v>
      </c>
      <c r="F10" s="445">
        <v>4902976.9000000004</v>
      </c>
      <c r="G10" s="445">
        <v>339387564.76999998</v>
      </c>
      <c r="H10" s="448">
        <v>1166.6400000000001</v>
      </c>
    </row>
    <row r="11" spans="1:8">
      <c r="A11" s="89">
        <v>6</v>
      </c>
      <c r="B11" s="562" t="s">
        <v>618</v>
      </c>
      <c r="C11" s="90" t="s">
        <v>513</v>
      </c>
      <c r="D11" s="32">
        <v>3717566</v>
      </c>
      <c r="E11" s="451">
        <v>304365272.54000002</v>
      </c>
      <c r="F11" s="445">
        <v>39406541.600000001</v>
      </c>
      <c r="G11" s="445">
        <v>343771814.13999999</v>
      </c>
      <c r="H11" s="448">
        <v>92.47</v>
      </c>
    </row>
    <row r="12" spans="1:8">
      <c r="A12" s="89">
        <v>7</v>
      </c>
      <c r="B12" s="562" t="s">
        <v>619</v>
      </c>
      <c r="C12" s="90" t="s">
        <v>516</v>
      </c>
      <c r="D12" s="32">
        <v>151156</v>
      </c>
      <c r="E12" s="451">
        <v>258820899.21000001</v>
      </c>
      <c r="F12" s="445">
        <v>4020431</v>
      </c>
      <c r="G12" s="445">
        <v>262841330.21000001</v>
      </c>
      <c r="H12" s="448">
        <v>1738.87</v>
      </c>
    </row>
    <row r="13" spans="1:8">
      <c r="A13" s="89">
        <v>8</v>
      </c>
      <c r="B13" s="562" t="s">
        <v>620</v>
      </c>
      <c r="C13" s="90" t="s">
        <v>515</v>
      </c>
      <c r="D13" s="32">
        <v>1020937</v>
      </c>
      <c r="E13" s="451">
        <v>245090948.38</v>
      </c>
      <c r="F13" s="445">
        <v>10708725.4</v>
      </c>
      <c r="G13" s="445">
        <v>255799673.78</v>
      </c>
      <c r="H13" s="448">
        <v>250.55</v>
      </c>
    </row>
    <row r="14" spans="1:8">
      <c r="A14" s="89">
        <v>9</v>
      </c>
      <c r="B14" s="562" t="s">
        <v>621</v>
      </c>
      <c r="C14" s="90" t="s">
        <v>514</v>
      </c>
      <c r="D14" s="32">
        <v>266562</v>
      </c>
      <c r="E14" s="451">
        <v>227206085.13</v>
      </c>
      <c r="F14" s="445">
        <v>6712833.7999999998</v>
      </c>
      <c r="G14" s="445">
        <v>233918918.93000001</v>
      </c>
      <c r="H14" s="448">
        <v>877.54</v>
      </c>
    </row>
    <row r="15" spans="1:8">
      <c r="A15" s="89">
        <v>10</v>
      </c>
      <c r="B15" s="562" t="s">
        <v>622</v>
      </c>
      <c r="C15" s="90" t="s">
        <v>517</v>
      </c>
      <c r="D15" s="32">
        <v>12437</v>
      </c>
      <c r="E15" s="451">
        <v>212469343.69999999</v>
      </c>
      <c r="F15" s="445">
        <v>370635.5</v>
      </c>
      <c r="G15" s="445">
        <v>212839979.19999999</v>
      </c>
      <c r="H15" s="448">
        <v>17113.45</v>
      </c>
    </row>
    <row r="16" spans="1:8">
      <c r="A16" s="89">
        <v>11</v>
      </c>
      <c r="B16" s="562" t="s">
        <v>623</v>
      </c>
      <c r="C16" s="90" t="s">
        <v>518</v>
      </c>
      <c r="D16" s="32">
        <v>41943</v>
      </c>
      <c r="E16" s="451">
        <v>174543648.28</v>
      </c>
      <c r="F16" s="445">
        <v>759659.5</v>
      </c>
      <c r="G16" s="445">
        <v>175303307.78</v>
      </c>
      <c r="H16" s="448">
        <v>4179.5600000000004</v>
      </c>
    </row>
    <row r="17" spans="1:8">
      <c r="A17" s="89">
        <v>12</v>
      </c>
      <c r="B17" s="562" t="s">
        <v>624</v>
      </c>
      <c r="C17" s="90" t="s">
        <v>519</v>
      </c>
      <c r="D17" s="32">
        <v>122444</v>
      </c>
      <c r="E17" s="451">
        <v>158285427.80000001</v>
      </c>
      <c r="F17" s="445">
        <v>2704450.5</v>
      </c>
      <c r="G17" s="445">
        <v>160989878.30000001</v>
      </c>
      <c r="H17" s="448">
        <v>1314.8</v>
      </c>
    </row>
    <row r="18" spans="1:8">
      <c r="A18" s="89">
        <v>13</v>
      </c>
      <c r="B18" s="562" t="s">
        <v>625</v>
      </c>
      <c r="C18" s="90" t="s">
        <v>520</v>
      </c>
      <c r="D18" s="32">
        <v>141510</v>
      </c>
      <c r="E18" s="451">
        <v>154853505.86000001</v>
      </c>
      <c r="F18" s="445">
        <v>1842285.7</v>
      </c>
      <c r="G18" s="445">
        <v>156695791.56</v>
      </c>
      <c r="H18" s="448">
        <v>1107.31</v>
      </c>
    </row>
    <row r="19" spans="1:8" ht="14.45" customHeight="1">
      <c r="A19" s="89">
        <v>14</v>
      </c>
      <c r="B19" s="562" t="s">
        <v>626</v>
      </c>
      <c r="C19" s="90" t="s">
        <v>522</v>
      </c>
      <c r="D19" s="32">
        <v>8375</v>
      </c>
      <c r="E19" s="451">
        <v>148827627.91</v>
      </c>
      <c r="F19" s="445">
        <v>212500.2</v>
      </c>
      <c r="G19" s="445">
        <v>149040128.11000001</v>
      </c>
      <c r="H19" s="448">
        <v>17795.84</v>
      </c>
    </row>
    <row r="20" spans="1:8">
      <c r="A20" s="89">
        <v>15</v>
      </c>
      <c r="B20" s="562" t="s">
        <v>627</v>
      </c>
      <c r="C20" s="90" t="s">
        <v>523</v>
      </c>
      <c r="D20" s="32">
        <v>11846</v>
      </c>
      <c r="E20" s="451">
        <v>147255751.83000001</v>
      </c>
      <c r="F20" s="445">
        <v>247283.20000000001</v>
      </c>
      <c r="G20" s="445">
        <v>147503035.03</v>
      </c>
      <c r="H20" s="448">
        <v>12451.72</v>
      </c>
    </row>
    <row r="21" spans="1:8">
      <c r="A21" s="89">
        <v>16</v>
      </c>
      <c r="B21" s="562" t="s">
        <v>628</v>
      </c>
      <c r="C21" s="90" t="s">
        <v>524</v>
      </c>
      <c r="D21" s="32">
        <v>1255360</v>
      </c>
      <c r="E21" s="451">
        <v>146164877.71000001</v>
      </c>
      <c r="F21" s="445">
        <v>20910156.300000001</v>
      </c>
      <c r="G21" s="445">
        <v>167075034.00999999</v>
      </c>
      <c r="H21" s="448">
        <v>133.09</v>
      </c>
    </row>
    <row r="22" spans="1:8">
      <c r="A22" s="89">
        <v>17</v>
      </c>
      <c r="B22" s="562" t="s">
        <v>629</v>
      </c>
      <c r="C22" s="90" t="s">
        <v>525</v>
      </c>
      <c r="D22" s="32">
        <v>18403</v>
      </c>
      <c r="E22" s="451">
        <v>146147284.38</v>
      </c>
      <c r="F22" s="445">
        <v>330734.09999999998</v>
      </c>
      <c r="G22" s="445">
        <v>146478018.47999999</v>
      </c>
      <c r="H22" s="448">
        <v>7959.46</v>
      </c>
    </row>
    <row r="23" spans="1:8">
      <c r="A23" s="89">
        <v>18</v>
      </c>
      <c r="B23" s="562" t="s">
        <v>630</v>
      </c>
      <c r="C23" s="90" t="s">
        <v>526</v>
      </c>
      <c r="D23" s="32">
        <v>2572021</v>
      </c>
      <c r="E23" s="451">
        <v>138098389.96000001</v>
      </c>
      <c r="F23" s="445">
        <v>31799185.100000001</v>
      </c>
      <c r="G23" s="445">
        <v>169897575.06</v>
      </c>
      <c r="H23" s="448">
        <v>66.06</v>
      </c>
    </row>
    <row r="24" spans="1:8">
      <c r="A24" s="89">
        <v>19</v>
      </c>
      <c r="B24" s="562" t="s">
        <v>631</v>
      </c>
      <c r="C24" s="90" t="s">
        <v>529</v>
      </c>
      <c r="D24" s="32">
        <v>498477</v>
      </c>
      <c r="E24" s="451">
        <v>132180060.70999999</v>
      </c>
      <c r="F24" s="445">
        <v>12338491.9</v>
      </c>
      <c r="G24" s="445">
        <v>144518552.61000001</v>
      </c>
      <c r="H24" s="448">
        <v>289.92</v>
      </c>
    </row>
    <row r="25" spans="1:8">
      <c r="A25" s="89">
        <v>20</v>
      </c>
      <c r="B25" s="562" t="s">
        <v>632</v>
      </c>
      <c r="C25" s="90" t="s">
        <v>530</v>
      </c>
      <c r="D25" s="32">
        <v>52249</v>
      </c>
      <c r="E25" s="451">
        <v>130758629.27</v>
      </c>
      <c r="F25" s="445">
        <v>1518152.7</v>
      </c>
      <c r="G25" s="445">
        <v>132276781.97</v>
      </c>
      <c r="H25" s="448">
        <v>2531.66</v>
      </c>
    </row>
    <row r="26" spans="1:8">
      <c r="A26" s="89">
        <v>21</v>
      </c>
      <c r="B26" s="562" t="s">
        <v>633</v>
      </c>
      <c r="C26" s="90" t="s">
        <v>531</v>
      </c>
      <c r="D26" s="32">
        <v>33022</v>
      </c>
      <c r="E26" s="451">
        <v>124482253.73999999</v>
      </c>
      <c r="F26" s="445">
        <v>869788.3</v>
      </c>
      <c r="G26" s="445">
        <v>125352042.04000001</v>
      </c>
      <c r="H26" s="448">
        <v>3796.02</v>
      </c>
    </row>
    <row r="27" spans="1:8">
      <c r="A27" s="89">
        <v>22</v>
      </c>
      <c r="B27" s="562" t="s">
        <v>634</v>
      </c>
      <c r="C27" s="90" t="s">
        <v>532</v>
      </c>
      <c r="D27" s="32">
        <v>661336</v>
      </c>
      <c r="E27" s="451">
        <v>120538231.81999999</v>
      </c>
      <c r="F27" s="445">
        <v>7815749.7000000002</v>
      </c>
      <c r="G27" s="445">
        <v>128353981.52</v>
      </c>
      <c r="H27" s="448">
        <v>194.08</v>
      </c>
    </row>
    <row r="28" spans="1:8">
      <c r="A28" s="89">
        <v>23</v>
      </c>
      <c r="B28" s="562" t="s">
        <v>635</v>
      </c>
      <c r="C28" s="90" t="s">
        <v>533</v>
      </c>
      <c r="D28" s="32">
        <v>34068</v>
      </c>
      <c r="E28" s="451">
        <v>119709202.23999999</v>
      </c>
      <c r="F28" s="445">
        <v>365785.9</v>
      </c>
      <c r="G28" s="445">
        <v>120074988.14</v>
      </c>
      <c r="H28" s="448">
        <v>3524.57</v>
      </c>
    </row>
    <row r="29" spans="1:8">
      <c r="A29" s="89">
        <v>24</v>
      </c>
      <c r="B29" s="562" t="s">
        <v>636</v>
      </c>
      <c r="C29" s="90" t="s">
        <v>528</v>
      </c>
      <c r="D29" s="32">
        <v>15887</v>
      </c>
      <c r="E29" s="451">
        <v>112898292.42</v>
      </c>
      <c r="F29" s="445">
        <v>249416.3</v>
      </c>
      <c r="G29" s="445">
        <v>113147708.72</v>
      </c>
      <c r="H29" s="448">
        <v>7122.03</v>
      </c>
    </row>
    <row r="30" spans="1:8" ht="45">
      <c r="A30" s="89">
        <v>25</v>
      </c>
      <c r="B30" s="562" t="s">
        <v>637</v>
      </c>
      <c r="C30" s="90" t="s">
        <v>638</v>
      </c>
      <c r="D30" s="32">
        <v>62274</v>
      </c>
      <c r="E30" s="451">
        <v>109720530.06</v>
      </c>
      <c r="F30" s="445">
        <v>1655072.6</v>
      </c>
      <c r="G30" s="445">
        <v>111375602.66</v>
      </c>
      <c r="H30" s="448">
        <v>1788.48</v>
      </c>
    </row>
    <row r="31" spans="1:8">
      <c r="A31" s="89">
        <v>26</v>
      </c>
      <c r="B31" s="562" t="s">
        <v>639</v>
      </c>
      <c r="C31" s="90" t="s">
        <v>535</v>
      </c>
      <c r="D31" s="32">
        <v>11966</v>
      </c>
      <c r="E31" s="451">
        <v>108382327.89</v>
      </c>
      <c r="F31" s="445">
        <v>147594.29999999999</v>
      </c>
      <c r="G31" s="445">
        <v>108529922.19</v>
      </c>
      <c r="H31" s="448">
        <v>9069.86</v>
      </c>
    </row>
    <row r="32" spans="1:8">
      <c r="A32" s="89">
        <v>27</v>
      </c>
      <c r="B32" s="562" t="s">
        <v>640</v>
      </c>
      <c r="C32" s="90" t="s">
        <v>539</v>
      </c>
      <c r="D32" s="32">
        <v>68219</v>
      </c>
      <c r="E32" s="451">
        <v>93884690.840000004</v>
      </c>
      <c r="F32" s="445">
        <v>1672079.7</v>
      </c>
      <c r="G32" s="445">
        <v>95556770.540000007</v>
      </c>
      <c r="H32" s="448">
        <v>1400.74</v>
      </c>
    </row>
    <row r="33" spans="1:8">
      <c r="A33" s="89">
        <v>28</v>
      </c>
      <c r="B33" s="562" t="s">
        <v>641</v>
      </c>
      <c r="C33" s="90" t="s">
        <v>540</v>
      </c>
      <c r="D33" s="32">
        <v>22192</v>
      </c>
      <c r="E33" s="451">
        <v>93530491.760000005</v>
      </c>
      <c r="F33" s="445">
        <v>344834.1</v>
      </c>
      <c r="G33" s="445">
        <v>93875325.859999999</v>
      </c>
      <c r="H33" s="448">
        <v>4230.1400000000003</v>
      </c>
    </row>
    <row r="34" spans="1:8">
      <c r="A34" s="89">
        <v>29</v>
      </c>
      <c r="B34" s="562" t="s">
        <v>642</v>
      </c>
      <c r="C34" s="90" t="s">
        <v>542</v>
      </c>
      <c r="D34" s="32">
        <v>1173708</v>
      </c>
      <c r="E34" s="451">
        <v>86093693.719999999</v>
      </c>
      <c r="F34" s="445">
        <v>29805649.100000001</v>
      </c>
      <c r="G34" s="445">
        <v>115899342.81999999</v>
      </c>
      <c r="H34" s="448">
        <v>98.75</v>
      </c>
    </row>
    <row r="35" spans="1:8">
      <c r="A35" s="89">
        <v>30</v>
      </c>
      <c r="B35" s="562" t="s">
        <v>643</v>
      </c>
      <c r="C35" s="90" t="s">
        <v>543</v>
      </c>
      <c r="D35" s="32">
        <v>74829</v>
      </c>
      <c r="E35" s="451">
        <v>84976063.069999993</v>
      </c>
      <c r="F35" s="445">
        <v>1817736.9</v>
      </c>
      <c r="G35" s="445">
        <v>86793799.969999999</v>
      </c>
      <c r="H35" s="448">
        <v>1159.9000000000001</v>
      </c>
    </row>
    <row r="36" spans="1:8">
      <c r="A36" s="89">
        <v>31</v>
      </c>
      <c r="B36" s="562" t="s">
        <v>644</v>
      </c>
      <c r="C36" s="90" t="s">
        <v>546</v>
      </c>
      <c r="D36" s="32">
        <v>17600</v>
      </c>
      <c r="E36" s="451">
        <v>79825378.519999996</v>
      </c>
      <c r="F36" s="445">
        <v>310221.40000000002</v>
      </c>
      <c r="G36" s="445">
        <v>80135599.920000002</v>
      </c>
      <c r="H36" s="448">
        <v>4553.16</v>
      </c>
    </row>
    <row r="37" spans="1:8">
      <c r="A37" s="89">
        <v>32</v>
      </c>
      <c r="B37" s="562" t="s">
        <v>645</v>
      </c>
      <c r="C37" s="90" t="s">
        <v>545</v>
      </c>
      <c r="D37" s="32">
        <v>4285</v>
      </c>
      <c r="E37" s="451">
        <v>79817950.439999998</v>
      </c>
      <c r="F37" s="445">
        <v>112555.8</v>
      </c>
      <c r="G37" s="445">
        <v>79930506.239999995</v>
      </c>
      <c r="H37" s="448">
        <v>18653.560000000001</v>
      </c>
    </row>
    <row r="38" spans="1:8">
      <c r="A38" s="89">
        <v>33</v>
      </c>
      <c r="B38" s="562" t="s">
        <v>646</v>
      </c>
      <c r="C38" s="90" t="s">
        <v>548</v>
      </c>
      <c r="D38" s="32">
        <v>16793</v>
      </c>
      <c r="E38" s="451">
        <v>77953617.269999996</v>
      </c>
      <c r="F38" s="445">
        <v>230817.7</v>
      </c>
      <c r="G38" s="445">
        <v>78184434.969999999</v>
      </c>
      <c r="H38" s="448">
        <v>4655.78</v>
      </c>
    </row>
    <row r="39" spans="1:8">
      <c r="A39" s="89">
        <v>34</v>
      </c>
      <c r="B39" s="562" t="s">
        <v>647</v>
      </c>
      <c r="C39" s="90" t="s">
        <v>549</v>
      </c>
      <c r="D39" s="32">
        <v>11728</v>
      </c>
      <c r="E39" s="451">
        <v>75764341.319999993</v>
      </c>
      <c r="F39" s="445">
        <v>169341.3</v>
      </c>
      <c r="G39" s="445">
        <v>75933682.620000005</v>
      </c>
      <c r="H39" s="448">
        <v>6474.56</v>
      </c>
    </row>
    <row r="40" spans="1:8">
      <c r="A40" s="89">
        <v>35</v>
      </c>
      <c r="B40" s="562" t="s">
        <v>648</v>
      </c>
      <c r="C40" s="90" t="s">
        <v>552</v>
      </c>
      <c r="D40" s="32">
        <v>13779</v>
      </c>
      <c r="E40" s="451">
        <v>73972197.079999998</v>
      </c>
      <c r="F40" s="445">
        <v>378350.9</v>
      </c>
      <c r="G40" s="445">
        <v>74350547.980000004</v>
      </c>
      <c r="H40" s="448">
        <v>5395.93</v>
      </c>
    </row>
    <row r="41" spans="1:8">
      <c r="A41" s="89">
        <v>36</v>
      </c>
      <c r="B41" s="562" t="s">
        <v>649</v>
      </c>
      <c r="C41" s="90" t="s">
        <v>544</v>
      </c>
      <c r="D41" s="32">
        <v>65265</v>
      </c>
      <c r="E41" s="451">
        <v>69770350.099999994</v>
      </c>
      <c r="F41" s="445">
        <v>885835.4</v>
      </c>
      <c r="G41" s="445">
        <v>70656185.5</v>
      </c>
      <c r="H41" s="448">
        <v>1082.5999999999999</v>
      </c>
    </row>
    <row r="42" spans="1:8">
      <c r="A42" s="89">
        <v>37</v>
      </c>
      <c r="B42" s="562" t="s">
        <v>650</v>
      </c>
      <c r="C42" s="90" t="s">
        <v>651</v>
      </c>
      <c r="D42" s="32">
        <v>54420</v>
      </c>
      <c r="E42" s="451">
        <v>68445356.569999993</v>
      </c>
      <c r="F42" s="445">
        <v>1056168.6000000001</v>
      </c>
      <c r="G42" s="445">
        <v>69501525.170000002</v>
      </c>
      <c r="H42" s="448">
        <v>1277.1300000000001</v>
      </c>
    </row>
    <row r="43" spans="1:8">
      <c r="A43" s="89">
        <v>38</v>
      </c>
      <c r="B43" s="562" t="s">
        <v>652</v>
      </c>
      <c r="C43" s="90" t="s">
        <v>586</v>
      </c>
      <c r="D43" s="32">
        <v>1460828</v>
      </c>
      <c r="E43" s="451">
        <v>67933980.629999995</v>
      </c>
      <c r="F43" s="445">
        <v>19815750.600000001</v>
      </c>
      <c r="G43" s="445">
        <v>87749731.230000004</v>
      </c>
      <c r="H43" s="448">
        <v>60.07</v>
      </c>
    </row>
    <row r="44" spans="1:8">
      <c r="A44" s="89">
        <v>39</v>
      </c>
      <c r="B44" s="562" t="s">
        <v>653</v>
      </c>
      <c r="C44" s="90" t="s">
        <v>654</v>
      </c>
      <c r="D44" s="32">
        <v>3721</v>
      </c>
      <c r="E44" s="451">
        <v>66248799.119999997</v>
      </c>
      <c r="F44" s="445">
        <v>41617.9</v>
      </c>
      <c r="G44" s="445">
        <v>66290417.020000003</v>
      </c>
      <c r="H44" s="448">
        <v>17815.22</v>
      </c>
    </row>
    <row r="45" spans="1:8">
      <c r="A45" s="89">
        <v>40</v>
      </c>
      <c r="B45" s="562" t="s">
        <v>655</v>
      </c>
      <c r="C45" s="90" t="s">
        <v>609</v>
      </c>
      <c r="D45" s="32">
        <v>598</v>
      </c>
      <c r="E45" s="451">
        <v>65767238.799999997</v>
      </c>
      <c r="F45" s="445">
        <v>12761.2</v>
      </c>
      <c r="G45" s="445">
        <v>65780000</v>
      </c>
      <c r="H45" s="448">
        <v>110000</v>
      </c>
    </row>
    <row r="46" spans="1:8">
      <c r="A46" s="89">
        <v>41</v>
      </c>
      <c r="B46" s="562" t="s">
        <v>656</v>
      </c>
      <c r="C46" s="90" t="s">
        <v>657</v>
      </c>
      <c r="D46" s="32">
        <v>65457</v>
      </c>
      <c r="E46" s="451">
        <v>65352647</v>
      </c>
      <c r="F46" s="445">
        <v>1582315.2</v>
      </c>
      <c r="G46" s="445">
        <v>66934962.200000003</v>
      </c>
      <c r="H46" s="448">
        <v>1022.58</v>
      </c>
    </row>
    <row r="47" spans="1:8">
      <c r="A47" s="89">
        <v>42</v>
      </c>
      <c r="B47" s="562" t="s">
        <v>658</v>
      </c>
      <c r="C47" s="90" t="s">
        <v>659</v>
      </c>
      <c r="D47" s="32">
        <v>41510</v>
      </c>
      <c r="E47" s="451">
        <v>64962881.799999997</v>
      </c>
      <c r="F47" s="445">
        <v>1034006.1</v>
      </c>
      <c r="G47" s="445">
        <v>65996887.899999999</v>
      </c>
      <c r="H47" s="448">
        <v>1589.9</v>
      </c>
    </row>
    <row r="48" spans="1:8">
      <c r="A48" s="89">
        <v>43</v>
      </c>
      <c r="B48" s="562" t="s">
        <v>660</v>
      </c>
      <c r="C48" s="90" t="s">
        <v>661</v>
      </c>
      <c r="D48" s="32">
        <v>1557</v>
      </c>
      <c r="E48" s="451">
        <v>64754612</v>
      </c>
      <c r="F48" s="445">
        <v>40720.400000000001</v>
      </c>
      <c r="G48" s="445">
        <v>64795332.399999999</v>
      </c>
      <c r="H48" s="448">
        <v>41615.5</v>
      </c>
    </row>
    <row r="49" spans="1:8" ht="30">
      <c r="A49" s="89">
        <v>44</v>
      </c>
      <c r="B49" s="562" t="s">
        <v>662</v>
      </c>
      <c r="C49" s="90" t="s">
        <v>663</v>
      </c>
      <c r="D49" s="32">
        <v>175482</v>
      </c>
      <c r="E49" s="451">
        <v>63210083.68</v>
      </c>
      <c r="F49" s="445">
        <v>1858267.4</v>
      </c>
      <c r="G49" s="445">
        <v>65068351.079999998</v>
      </c>
      <c r="H49" s="448">
        <v>370.8</v>
      </c>
    </row>
    <row r="50" spans="1:8">
      <c r="A50" s="89">
        <v>45</v>
      </c>
      <c r="B50" s="562" t="s">
        <v>664</v>
      </c>
      <c r="C50" s="90" t="s">
        <v>665</v>
      </c>
      <c r="D50" s="32">
        <v>105896</v>
      </c>
      <c r="E50" s="451">
        <v>63068518.399999999</v>
      </c>
      <c r="F50" s="445">
        <v>2796830.4</v>
      </c>
      <c r="G50" s="445">
        <v>65865348.799999997</v>
      </c>
      <c r="H50" s="448">
        <v>621.98</v>
      </c>
    </row>
    <row r="51" spans="1:8">
      <c r="A51" s="89">
        <v>46</v>
      </c>
      <c r="B51" s="562" t="s">
        <v>666</v>
      </c>
      <c r="C51" s="90" t="s">
        <v>667</v>
      </c>
      <c r="D51" s="32">
        <v>18645</v>
      </c>
      <c r="E51" s="451">
        <v>62222106.700000003</v>
      </c>
      <c r="F51" s="445">
        <v>365658.7</v>
      </c>
      <c r="G51" s="445">
        <v>62587765.399999999</v>
      </c>
      <c r="H51" s="448">
        <v>3356.81</v>
      </c>
    </row>
    <row r="52" spans="1:8">
      <c r="A52" s="89">
        <v>47</v>
      </c>
      <c r="B52" s="562" t="s">
        <v>668</v>
      </c>
      <c r="C52" s="90" t="s">
        <v>537</v>
      </c>
      <c r="D52" s="32">
        <v>62211</v>
      </c>
      <c r="E52" s="451">
        <v>61317408.840000004</v>
      </c>
      <c r="F52" s="445">
        <v>1295891.5</v>
      </c>
      <c r="G52" s="445">
        <v>62613300.340000004</v>
      </c>
      <c r="H52" s="448">
        <v>1006.47</v>
      </c>
    </row>
    <row r="53" spans="1:8">
      <c r="A53" s="89">
        <v>48</v>
      </c>
      <c r="B53" s="562" t="s">
        <v>669</v>
      </c>
      <c r="C53" s="90" t="s">
        <v>600</v>
      </c>
      <c r="D53" s="32">
        <v>17718</v>
      </c>
      <c r="E53" s="451">
        <v>60750703.799999997</v>
      </c>
      <c r="F53" s="445">
        <v>192625.6</v>
      </c>
      <c r="G53" s="445">
        <v>60943329.399999999</v>
      </c>
      <c r="H53" s="448">
        <v>3439.63</v>
      </c>
    </row>
    <row r="54" spans="1:8">
      <c r="A54" s="89">
        <v>49</v>
      </c>
      <c r="B54" s="562" t="s">
        <v>670</v>
      </c>
      <c r="C54" s="90" t="s">
        <v>671</v>
      </c>
      <c r="D54" s="32">
        <v>981</v>
      </c>
      <c r="E54" s="451">
        <v>60602119.840000004</v>
      </c>
      <c r="F54" s="445">
        <v>28020.6</v>
      </c>
      <c r="G54" s="445">
        <v>60630140.439999998</v>
      </c>
      <c r="H54" s="448">
        <v>61804.42</v>
      </c>
    </row>
    <row r="55" spans="1:8" ht="15.75" thickBot="1">
      <c r="A55" s="91">
        <v>50</v>
      </c>
      <c r="B55" s="569" t="s">
        <v>672</v>
      </c>
      <c r="C55" s="92" t="s">
        <v>673</v>
      </c>
      <c r="D55" s="38">
        <v>496463</v>
      </c>
      <c r="E55" s="447">
        <v>58607532.149999999</v>
      </c>
      <c r="F55" s="462">
        <v>7058941.4000000004</v>
      </c>
      <c r="G55" s="462">
        <v>65666473.549999997</v>
      </c>
      <c r="H55" s="464">
        <v>132.27000000000001</v>
      </c>
    </row>
    <row r="56" spans="1:8">
      <c r="A56" s="564"/>
      <c r="B56" s="565"/>
      <c r="C56" s="566"/>
      <c r="D56" s="375"/>
      <c r="E56" s="376"/>
      <c r="F56" s="377"/>
      <c r="G56" s="377"/>
      <c r="H56" s="567"/>
    </row>
    <row r="57" spans="1:8">
      <c r="A57" s="183" t="s">
        <v>301</v>
      </c>
      <c r="B57" s="507"/>
    </row>
    <row r="58" spans="1:8">
      <c r="A58" s="183" t="s">
        <v>148</v>
      </c>
      <c r="B58" s="507"/>
    </row>
    <row r="59" spans="1:8">
      <c r="A59" s="183" t="s">
        <v>147</v>
      </c>
      <c r="B59" s="507"/>
    </row>
  </sheetData>
  <pageMargins left="0.70866141732283472" right="0.70866141732283472" top="0.74803149606299213" bottom="0.35433070866141736" header="0.31496062992125984" footer="0.31496062992125984"/>
  <pageSetup paperSize="9" scale="55" orientation="portrait" horizontalDpi="1200" verticalDpi="1200" r:id="rId1"/>
  <headerFooter>
    <oddHeader>&amp;CPBS Expenditure and Prescriptions 2021-22</oddHeader>
    <oddFooter>&amp;CPage 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8</vt:i4>
      </vt:variant>
    </vt:vector>
  </HeadingPairs>
  <TitlesOfParts>
    <vt:vector size="43" baseType="lpstr">
      <vt:lpstr>Figure1</vt:lpstr>
      <vt:lpstr>Table1(a)-(b)</vt:lpstr>
      <vt:lpstr>Table2(a)-(d)</vt:lpstr>
      <vt:lpstr>Table3(a)-(c)</vt:lpstr>
      <vt:lpstr>Table4</vt:lpstr>
      <vt:lpstr>Table5(a)</vt:lpstr>
      <vt:lpstr>Table5(b)</vt:lpstr>
      <vt:lpstr>Table5(c)-(d)</vt:lpstr>
      <vt:lpstr>Table5(e)</vt:lpstr>
      <vt:lpstr>Table5(f)</vt:lpstr>
      <vt:lpstr>Table5(g)</vt:lpstr>
      <vt:lpstr>Table6(a)</vt:lpstr>
      <vt:lpstr>Table6(b)</vt:lpstr>
      <vt:lpstr>Figure 2</vt:lpstr>
      <vt:lpstr>Figure 3</vt:lpstr>
      <vt:lpstr>Figure 4</vt:lpstr>
      <vt:lpstr>Table6(c)-(d)</vt:lpstr>
      <vt:lpstr>Table7</vt:lpstr>
      <vt:lpstr>Table8</vt:lpstr>
      <vt:lpstr>Figure 5(a)</vt:lpstr>
      <vt:lpstr>Figure 5(b)</vt:lpstr>
      <vt:lpstr>Table9(a)</vt:lpstr>
      <vt:lpstr>Table9(b)</vt:lpstr>
      <vt:lpstr>Table10(a)-(b)</vt:lpstr>
      <vt:lpstr>Table11</vt:lpstr>
      <vt:lpstr>Table12(a)</vt:lpstr>
      <vt:lpstr>Table12(b)</vt:lpstr>
      <vt:lpstr>Table12(c)</vt:lpstr>
      <vt:lpstr>Table13-14(a)-(b)</vt:lpstr>
      <vt:lpstr>Table15(a)-(b)</vt:lpstr>
      <vt:lpstr>Table16(a)-(b)</vt:lpstr>
      <vt:lpstr>Table17</vt:lpstr>
      <vt:lpstr>Table18-19</vt:lpstr>
      <vt:lpstr>Table20(a)</vt:lpstr>
      <vt:lpstr>Table20(b)</vt:lpstr>
      <vt:lpstr>'Table1(a)-(b)'!Print_Area</vt:lpstr>
      <vt:lpstr>'Table16(a)-(b)'!Print_Area</vt:lpstr>
      <vt:lpstr>Table17!Print_Area</vt:lpstr>
      <vt:lpstr>'Table2(a)-(d)'!Print_Area</vt:lpstr>
      <vt:lpstr>'Table5(c)-(d)'!Print_Area</vt:lpstr>
      <vt:lpstr>'Table5(e)'!Print_Area</vt:lpstr>
      <vt:lpstr>'Table5(f)'!Print_Area</vt:lpstr>
      <vt:lpstr>'Table5(g)'!Print_Area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2018-12-11T07:01:36Z</dcterms:created>
  <dcterms:modified xsi:type="dcterms:W3CDTF">2023-12-21T05:04:05Z</dcterms:modified>
</cp:coreProperties>
</file>