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defaultThemeVersion="124226"/>
  <bookViews>
    <workbookView xWindow="480" yWindow="120" windowWidth="27795" windowHeight="12345"/>
  </bookViews>
  <sheets>
    <sheet name="Table 21" sheetId="2" r:id="rId1"/>
    <sheet name="Table 22" sheetId="1" r:id="rId2"/>
    <sheet name="Table 23" sheetId="3" r:id="rId3"/>
    <sheet name="Table 24" sheetId="4" r:id="rId4"/>
    <sheet name="Table 25" sheetId="5" r:id="rId5"/>
  </sheets>
  <calcPr calcId="145621" concurrentCalc="0"/>
</workbook>
</file>

<file path=xl/calcChain.xml><?xml version="1.0" encoding="utf-8"?>
<calcChain xmlns="http://schemas.openxmlformats.org/spreadsheetml/2006/main">
  <c r="B7" i="2" l="1"/>
  <c r="B8" i="2"/>
  <c r="B20" i="3"/>
  <c r="F28" i="1"/>
  <c r="F26" i="1"/>
  <c r="F19" i="1"/>
  <c r="D26" i="1"/>
  <c r="C26" i="1"/>
  <c r="D21" i="1"/>
  <c r="C21" i="1"/>
  <c r="D13" i="1"/>
  <c r="C13" i="1"/>
  <c r="D9" i="1"/>
  <c r="E9" i="1"/>
  <c r="F9" i="1"/>
  <c r="C9" i="1"/>
  <c r="E28" i="1"/>
  <c r="E26" i="1"/>
  <c r="E25" i="1"/>
  <c r="F25" i="1"/>
  <c r="E24" i="1"/>
  <c r="F24" i="1"/>
  <c r="E19" i="1"/>
  <c r="E20" i="1"/>
  <c r="F20" i="1"/>
  <c r="E18" i="1"/>
  <c r="F18" i="1"/>
  <c r="E17" i="1"/>
  <c r="F17" i="1"/>
  <c r="E12" i="1"/>
  <c r="F12" i="1"/>
  <c r="E8" i="1"/>
  <c r="F8" i="1"/>
  <c r="E7" i="1"/>
  <c r="F7" i="1"/>
  <c r="E32" i="1"/>
  <c r="F32" i="1"/>
  <c r="C32" i="1"/>
  <c r="D32" i="1"/>
  <c r="E31" i="1"/>
  <c r="F31" i="1"/>
  <c r="C31" i="1"/>
  <c r="D31" i="1"/>
  <c r="D34" i="1"/>
  <c r="C33" i="1"/>
  <c r="C34" i="1"/>
  <c r="E34" i="1"/>
  <c r="F34" i="1"/>
  <c r="E13" i="1"/>
  <c r="F13" i="1"/>
  <c r="D33" i="1"/>
  <c r="E21" i="1"/>
  <c r="F21" i="1"/>
  <c r="B6" i="2"/>
  <c r="E33" i="1"/>
  <c r="F33" i="1"/>
  <c r="B9" i="2"/>
  <c r="B9" i="4"/>
  <c r="B10" i="2"/>
</calcChain>
</file>

<file path=xl/sharedStrings.xml><?xml version="1.0" encoding="utf-8"?>
<sst xmlns="http://schemas.openxmlformats.org/spreadsheetml/2006/main" count="136" uniqueCount="104">
  <si>
    <t>Pharmacy remuneration recognises the cost to the approved pharmacist for the purchase of the medicines; the administration, handling and storage costs entailed in dispensing medicines by the pharmacy (including associated infrastructure costs); and a pharmacist's specialised skills in dispensing the medicines.</t>
  </si>
  <si>
    <t>Expenses for PBS and RPBS</t>
  </si>
  <si>
    <t>2014-15</t>
  </si>
  <si>
    <t>2015-16</t>
  </si>
  <si>
    <t>Change</t>
  </si>
  <si>
    <t>Percentage Change</t>
  </si>
  <si>
    <t>Price to Pharmacists</t>
  </si>
  <si>
    <t>Ex-Manufacturer Price</t>
  </si>
  <si>
    <t>Sub total</t>
  </si>
  <si>
    <t>Administration, Handling and Storage Costs</t>
  </si>
  <si>
    <t>*Known as the AHI in 6CPA</t>
  </si>
  <si>
    <t>Pharmacist's Specialised Skills in Dispensing the Medicines</t>
  </si>
  <si>
    <t>Dispensing Fee</t>
  </si>
  <si>
    <t>Dangerous Drug Fee</t>
  </si>
  <si>
    <t>Wastage</t>
  </si>
  <si>
    <t>Container Fee</t>
  </si>
  <si>
    <t>Other</t>
  </si>
  <si>
    <t>Total</t>
  </si>
  <si>
    <t>Notes:</t>
  </si>
  <si>
    <t>Wholesale Mark-up</t>
  </si>
  <si>
    <t>1. Table 22 is for PBS and RPBS prescriptions claimed by community pharmacies and friendly societies for both Section 85 and some Section 100 items.   It includes Government and patient contributions.  It does not include:
* EFC (as the calculations of the components from the Line by Line (LBL) data was not available for EFC in 2015-16.  This will be available for the 2016-17 report);
* hospital PBS claims for s85 items (as the report's focus is for community pharmacy);
* some private hospital HSD claims; and
* most public hospital HSD claims.
Given what data is and is not included, this table may not be directly comparable to earlier tables in this publication.</t>
  </si>
  <si>
    <t xml:space="preserve">2. Pharmacy Mark-up: the increase in the pharmacy mark up between 2014-15 and 2015-16 is a result of the introduction of the Administration Handling and Infrastructure fee, replacing the previous percentage based mark-up. </t>
  </si>
  <si>
    <t>3. Premium Free Dispensing Incentive: the reduction in PFDI remuneration is as a result of a 2015-16 Budget measure to better target the incentive for consumers to choose a brand without a price premium.</t>
  </si>
  <si>
    <t>Component</t>
  </si>
  <si>
    <t>Pharmacy remuneration</t>
  </si>
  <si>
    <t>Professional programmes</t>
  </si>
  <si>
    <t>Community Services Obligation (CSO)</t>
  </si>
  <si>
    <t>NOTES</t>
  </si>
  <si>
    <t>1. Details on how the above figures were identified are provided in the accompanying data tables.  The above summary figures should be read in conjunction with the notes provided against each data table.</t>
  </si>
  <si>
    <t>2. Professional programmes and CSO figures are accrual based, as the data used to identify the amounts are based on SAP records, which is an accrual based system.</t>
  </si>
  <si>
    <t>3. The pharmacy remuneration figure is on a cash basis, as the data used to identify this amount was based on the Line by Line (LBL) data set Health receives from Human Services.  It was not possible to use the SAP data (accrual basis) for this component, as SAP data does not provide the breakdown between medicine cost and pharmacy remuneration cost elements, whereas the LBL does.</t>
  </si>
  <si>
    <t>Table 21: 2015-16 Actual Costs of Major Components of CPA*</t>
  </si>
  <si>
    <t>Rural Pharmacy Maintenance Allowance</t>
  </si>
  <si>
    <t>Medication Management services</t>
  </si>
  <si>
    <t>Pharmacy Guild administration fees</t>
  </si>
  <si>
    <t>Medication Management services consist of the following elements:</t>
  </si>
  <si>
    <t>Diabetes Medscheck and Medscheck</t>
  </si>
  <si>
    <t>Residential Medication Management Review (RMMR)</t>
  </si>
  <si>
    <t>Home Medicines Review (HMR)</t>
  </si>
  <si>
    <t>Workforce (scholarships)</t>
  </si>
  <si>
    <t>Workforce (traineeships)</t>
  </si>
  <si>
    <t>Supporting s100 Remote Aboriginal Area Health Services (RAAHS)</t>
  </si>
  <si>
    <t>Quality Use of Medicines Maximised for Aboriginal and Torres Strait Islander people (QUMAX)</t>
  </si>
  <si>
    <t>The CSO for pharmaceutical wholesalers helps to  ensure there are arrangements in place for all Australians to have access to PBS medicines, via their community pharmacy, in a timely manner.
Administration of the CSO funding pool is conducted by the Australian Healthcare Associates under contract to the Department of Health.</t>
  </si>
  <si>
    <t>Element</t>
  </si>
  <si>
    <t>Amount</t>
  </si>
  <si>
    <t>CSO funding pool</t>
  </si>
  <si>
    <t>CSO admin</t>
  </si>
  <si>
    <t>Actual Expenditure</t>
  </si>
  <si>
    <t>Program Type</t>
  </si>
  <si>
    <t>Rural Pharmacy Workforce Program</t>
  </si>
  <si>
    <t>Medication Adherence services</t>
  </si>
  <si>
    <t>Prescribing and Medication practices (ERRCD)</t>
  </si>
  <si>
    <t>Aboriginal &amp; Torres Strait Islander programs</t>
  </si>
  <si>
    <t>Programs Total</t>
  </si>
  <si>
    <t>1. For the Programs administration arrangements for 2015-16 (administered by the Pharmacy Guild), the total funding provided to the Pharmacy Guild was $156, 118, 117 (accrual figure).  Of this, $5,520,000 was provided to the Pharmacy Guild for the purpose of Pharmacy Guild administration fees.  This means the Pharmacy Guild administration fees was 3.54% of the total funds.</t>
  </si>
  <si>
    <t>2. The difference between total funds provided to the Pharmacy Guild (see note 1) and the total funds in the above table is related to some non-Guild administered Programs (e.g. Electronic Recording and Reporting of Controlled Drugs - ERRCD and the EPF) and a range of other program support activities (e.g. geospatial calculations, professional practice guidelines etc.).</t>
  </si>
  <si>
    <t>Clinical Interventions by pharmacists (Pharmacy Practice Incentives)</t>
  </si>
  <si>
    <t>* The figure for Medication Management services in Table 23 above ($59,440,198), also includes communication material storage costs ($3,444.94)</t>
  </si>
  <si>
    <t>Medication Adherence services consist of the following elements:</t>
  </si>
  <si>
    <t>Dose Administration Aids (Pharmacy Practice Incentives)</t>
  </si>
  <si>
    <t>Staged Supply (Pharmacy Practice Incentives)</t>
  </si>
  <si>
    <t>Aboriginal &amp; Torres Strait Islander Programs consist of the following elements:</t>
  </si>
  <si>
    <t>Under the Sixth CPA there were a range of professional programmes and services delivered by community pharmacy and pharmacists to support the primary health care needs of consumers.  The following table details the funds spent on these programmes under CPA in 2015-16 by relevant categories.</t>
  </si>
  <si>
    <t>* The current Community Pharmacy Agreement is the 6th CPA.</t>
  </si>
  <si>
    <t>From 1 January 2016 to 30 June 2016 by Date of Supply.</t>
  </si>
  <si>
    <t>Table 25(a): Community Pharmacy Scripts With and Without $1 Discount by Patient Category.</t>
  </si>
  <si>
    <t>Script Type</t>
  </si>
  <si>
    <t>Concessional</t>
  </si>
  <si>
    <t>General</t>
  </si>
  <si>
    <t>RPBS</t>
  </si>
  <si>
    <t>Sum</t>
  </si>
  <si>
    <t>%</t>
  </si>
  <si>
    <t>Discounted</t>
  </si>
  <si>
    <t>Non-discounted</t>
  </si>
  <si>
    <t>Table 25(b): Community Pharmacy Scripts With $1 Discount Showing Discount Range by Patient Category.</t>
  </si>
  <si>
    <t>Discount Range</t>
  </si>
  <si>
    <t>&lt; $0.50</t>
  </si>
  <si>
    <t>&gt;= $0.50 and &lt; $1.00</t>
  </si>
  <si>
    <t>Community Pharmacy scripts only.</t>
  </si>
  <si>
    <t>Includes both Section 85 &amp; Section 100 items.</t>
  </si>
  <si>
    <t>Excludes Under Co-payment and Doctors Bag scripts.</t>
  </si>
  <si>
    <t>Extracted by Date of Processing between 1 January 2016 and 30 September 2016.</t>
  </si>
  <si>
    <t>Table 24: Community Services Obligation (CSO) Expenditure, 2015-16.</t>
  </si>
  <si>
    <t>Table 25(a) and 25(b): Community Pharmacy Discounted Scripts, 2015-16.</t>
  </si>
  <si>
    <t>Table 23: CPA Professional Pharmacy Programmes Expenditure, 2015-16.</t>
  </si>
  <si>
    <t>Community Pharmacy Agreement (CPA) Expenses Report, 2015-16.</t>
  </si>
  <si>
    <t>5. Health's 2015-16 Annual Report lists the administered expenses for pharmaceutical benefits as $10.838 billion.  The difference between that figure and the total figure above is attributable to:
* the annual report does not include patient contributions; 
* the annual report data is based on accrual figures, whilst the above data is cash basis;
* the annual report data does not include PFDI or EPF; 
* the annual report is PBS only and does not include RPBS, whereas the above data includes RPBS; and
* the annual report captures all s85 and s100 accrued expenses (including all HSDs and EFC), while the above data captures all s85 and some s100 data for community pharmacy and friendly societies only (it excludes a number of smaller s100 programmes, for example growth hormone, IVF, botox, and Remote Area Aboriginal Health Services Programme).</t>
  </si>
  <si>
    <t>Remuneration from under co-payment scripts has not been included.</t>
  </si>
  <si>
    <t>The tables above refer to remuneration from over co-payment scripts.</t>
  </si>
  <si>
    <t>Medicines</t>
  </si>
  <si>
    <t>Wholesale</t>
  </si>
  <si>
    <t>Pharmacy</t>
  </si>
  <si>
    <t>Summary of Medicines, Wholesalers, and Pharmacy Expenses</t>
  </si>
  <si>
    <t>Expense</t>
  </si>
  <si>
    <t>Wholesale remuneration</t>
  </si>
  <si>
    <t>4. Electronic Prescription Fee is listed as a programme under 6CPA.</t>
  </si>
  <si>
    <t xml:space="preserve">3. The Electronic Prescription Fees (EPF) program expenditure is separately reported in Table 22 of the report.
</t>
  </si>
  <si>
    <t>4. Medication Management services, Medication Adherence Services and Aboriginal and Torres Strait Islander Programs are made up of multiple elements, as per the following tables.</t>
  </si>
  <si>
    <r>
      <t>Table 22: Remuneration for Community Pharmacies and Friendly Societies</t>
    </r>
    <r>
      <rPr>
        <b/>
        <vertAlign val="superscript"/>
        <sz val="16"/>
        <rFont val="Calibri"/>
        <family val="2"/>
        <scheme val="minor"/>
      </rPr>
      <t>1</t>
    </r>
    <r>
      <rPr>
        <b/>
        <sz val="16"/>
        <rFont val="Calibri"/>
        <family val="2"/>
        <scheme val="minor"/>
      </rPr>
      <t>, 2015-16</t>
    </r>
  </si>
  <si>
    <r>
      <t>Pharmacy Mark-up</t>
    </r>
    <r>
      <rPr>
        <vertAlign val="superscript"/>
        <sz val="16"/>
        <color theme="1"/>
        <rFont val="Calibri"/>
        <family val="2"/>
        <scheme val="minor"/>
      </rPr>
      <t>2</t>
    </r>
  </si>
  <si>
    <r>
      <t>Premium Free Dispensing Incentive</t>
    </r>
    <r>
      <rPr>
        <vertAlign val="superscript"/>
        <sz val="16"/>
        <color theme="1"/>
        <rFont val="Calibri"/>
        <family val="2"/>
        <scheme val="minor"/>
      </rPr>
      <t>3</t>
    </r>
  </si>
  <si>
    <r>
      <t>Electronic Prescription Fee</t>
    </r>
    <r>
      <rPr>
        <vertAlign val="superscript"/>
        <sz val="16"/>
        <color theme="1"/>
        <rFont val="Calibri"/>
        <family val="2"/>
        <scheme val="minor"/>
      </rPr>
      <t>4</t>
    </r>
  </si>
  <si>
    <r>
      <t>Total</t>
    </r>
    <r>
      <rPr>
        <b/>
        <vertAlign val="superscript"/>
        <sz val="16"/>
        <color theme="1"/>
        <rFont val="Calibri"/>
        <family val="2"/>
        <scheme val="minor"/>
      </rPr>
      <t>5</t>
    </r>
  </si>
</sst>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5" formatCode="&quot;$&quot;#,##0;\-&quot;$&quot;#,##0"/>
    <numFmt numFmtId="6" formatCode="&quot;$&quot;#,##0;[Red]\-&quot;$&quot;#,##0"/>
    <numFmt numFmtId="8" formatCode="&quot;$&quot;#,##0.00;[Red]\-&quot;$&quot;#,##0.00"/>
    <numFmt numFmtId="164" formatCode="&quot;$&quot;#,##0"/>
    <numFmt numFmtId="165" formatCode="0.0%"/>
    <numFmt numFmtId="166" formatCode="&quot;$&quot;#,##0.00"/>
    <numFmt numFmtId="167" formatCode="0.0"/>
  </numFmts>
  <fonts count="25" x14ac:knownFonts="1">
    <font>
      <sz val="11"/>
      <color theme="1"/>
      <name val="Calibri"/>
      <family val="2"/>
      <scheme val="minor"/>
    </font>
    <font>
      <sz val="11"/>
      <color rgb="FF9C6500"/>
      <name val="Calibri"/>
      <family val="2"/>
      <scheme val="minor"/>
    </font>
    <font>
      <b/>
      <sz val="11"/>
      <color theme="1"/>
      <name val="Calibri"/>
      <family val="2"/>
      <scheme val="minor"/>
    </font>
    <font>
      <b/>
      <sz val="12"/>
      <color theme="1"/>
      <name val="Calibri"/>
      <family val="2"/>
      <scheme val="minor"/>
    </font>
    <font>
      <b/>
      <sz val="14"/>
      <color theme="1"/>
      <name val="Calibri"/>
      <family val="2"/>
      <scheme val="minor"/>
    </font>
    <font>
      <b/>
      <sz val="16"/>
      <color theme="1"/>
      <name val="Calibri"/>
      <family val="2"/>
      <scheme val="minor"/>
    </font>
    <font>
      <b/>
      <i/>
      <sz val="12"/>
      <color theme="1"/>
      <name val="Calibri"/>
      <family val="2"/>
      <scheme val="minor"/>
    </font>
    <font>
      <sz val="14"/>
      <color theme="1"/>
      <name val="Calibri"/>
      <family val="2"/>
      <scheme val="minor"/>
    </font>
    <font>
      <i/>
      <sz val="14"/>
      <color theme="1"/>
      <name val="Calibri"/>
      <family val="2"/>
      <scheme val="minor"/>
    </font>
    <font>
      <b/>
      <sz val="12"/>
      <name val="Calibri"/>
      <family val="2"/>
      <scheme val="minor"/>
    </font>
    <font>
      <sz val="12"/>
      <name val="Calibri"/>
      <family val="2"/>
      <scheme val="minor"/>
    </font>
    <font>
      <sz val="12"/>
      <color theme="1"/>
      <name val="Calibri"/>
      <family val="2"/>
      <scheme val="minor"/>
    </font>
    <font>
      <i/>
      <sz val="12"/>
      <color theme="1"/>
      <name val="Calibri"/>
      <family val="2"/>
      <scheme val="minor"/>
    </font>
    <font>
      <sz val="16"/>
      <color theme="1"/>
      <name val="Calibri"/>
      <family val="2"/>
      <scheme val="minor"/>
    </font>
    <font>
      <b/>
      <sz val="12"/>
      <color rgb="FF112277"/>
      <name val="Calibri"/>
      <family val="2"/>
      <scheme val="minor"/>
    </font>
    <font>
      <sz val="12"/>
      <color rgb="FF000000"/>
      <name val="Calibri"/>
      <family val="2"/>
      <scheme val="minor"/>
    </font>
    <font>
      <b/>
      <sz val="12"/>
      <color rgb="FF000000"/>
      <name val="Calibri"/>
      <family val="2"/>
      <scheme val="minor"/>
    </font>
    <font>
      <b/>
      <sz val="16"/>
      <name val="Calibri"/>
      <family val="2"/>
      <scheme val="minor"/>
    </font>
    <font>
      <b/>
      <vertAlign val="superscript"/>
      <sz val="16"/>
      <name val="Calibri"/>
      <family val="2"/>
      <scheme val="minor"/>
    </font>
    <font>
      <sz val="16"/>
      <name val="Calibri"/>
      <family val="2"/>
      <scheme val="minor"/>
    </font>
    <font>
      <b/>
      <i/>
      <sz val="16"/>
      <color theme="1"/>
      <name val="Calibri"/>
      <family val="2"/>
      <scheme val="minor"/>
    </font>
    <font>
      <b/>
      <i/>
      <sz val="16"/>
      <name val="Calibri"/>
      <family val="2"/>
      <scheme val="minor"/>
    </font>
    <font>
      <vertAlign val="superscript"/>
      <sz val="16"/>
      <color theme="1"/>
      <name val="Calibri"/>
      <family val="2"/>
      <scheme val="minor"/>
    </font>
    <font>
      <b/>
      <vertAlign val="superscript"/>
      <sz val="16"/>
      <color theme="1"/>
      <name val="Calibri"/>
      <family val="2"/>
      <scheme val="minor"/>
    </font>
    <font>
      <i/>
      <sz val="16"/>
      <color theme="1"/>
      <name val="Calibri"/>
      <family val="2"/>
      <scheme val="minor"/>
    </font>
  </fonts>
  <fills count="4">
    <fill>
      <patternFill patternType="none"/>
    </fill>
    <fill>
      <patternFill patternType="gray125"/>
    </fill>
    <fill>
      <patternFill patternType="solid">
        <fgColor rgb="FFFFEB9C"/>
      </patternFill>
    </fill>
    <fill>
      <patternFill patternType="solid">
        <fgColor rgb="FFEDF2F9"/>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theme="0" tint="-0.34998626667073579"/>
      </right>
      <top style="medium">
        <color auto="1"/>
      </top>
      <bottom style="thin">
        <color theme="0" tint="-0.34998626667073579"/>
      </bottom>
      <diagonal/>
    </border>
    <border>
      <left style="thin">
        <color theme="0" tint="-0.34998626667073579"/>
      </left>
      <right style="medium">
        <color auto="1"/>
      </right>
      <top style="medium">
        <color auto="1"/>
      </top>
      <bottom style="thin">
        <color theme="0" tint="-0.34998626667073579"/>
      </bottom>
      <diagonal/>
    </border>
    <border>
      <left style="medium">
        <color auto="1"/>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auto="1"/>
      </right>
      <top style="thin">
        <color theme="0" tint="-0.34998626667073579"/>
      </top>
      <bottom style="thin">
        <color theme="0" tint="-0.34998626667073579"/>
      </bottom>
      <diagonal/>
    </border>
    <border>
      <left style="medium">
        <color auto="1"/>
      </left>
      <right style="thin">
        <color theme="0" tint="-0.34998626667073579"/>
      </right>
      <top style="thin">
        <color theme="0" tint="-0.34998626667073579"/>
      </top>
      <bottom style="medium">
        <color auto="1"/>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theme="0" tint="-0.34998626667073579"/>
      </left>
      <right style="medium">
        <color auto="1"/>
      </right>
      <top/>
      <bottom/>
      <diagonal/>
    </border>
    <border>
      <left/>
      <right/>
      <top style="medium">
        <color auto="1"/>
      </top>
      <bottom/>
      <diagonal/>
    </border>
    <border>
      <left/>
      <right style="medium">
        <color auto="1"/>
      </right>
      <top style="medium">
        <color auto="1"/>
      </top>
      <bottom style="thin">
        <color auto="1"/>
      </bottom>
      <diagonal/>
    </border>
    <border>
      <left/>
      <right style="medium">
        <color auto="1"/>
      </right>
      <top style="thin">
        <color auto="1"/>
      </top>
      <bottom style="thin">
        <color auto="1"/>
      </bottom>
      <diagonal/>
    </border>
    <border>
      <left/>
      <right style="medium">
        <color auto="1"/>
      </right>
      <top style="thin">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right style="medium">
        <color indexed="64"/>
      </right>
      <top/>
      <bottom style="medium">
        <color indexed="64"/>
      </bottom>
      <diagonal/>
    </border>
  </borders>
  <cellStyleXfs count="2">
    <xf numFmtId="0" fontId="0" fillId="0" borderId="0"/>
    <xf numFmtId="0" fontId="1" fillId="2" borderId="0" applyNumberFormat="0" applyBorder="0" applyAlignment="0" applyProtection="0"/>
  </cellStyleXfs>
  <cellXfs count="118">
    <xf numFmtId="0" fontId="0" fillId="0" borderId="0" xfId="0"/>
    <xf numFmtId="0" fontId="5" fillId="0" borderId="0" xfId="0" applyFont="1"/>
    <xf numFmtId="0" fontId="0" fillId="0" borderId="0" xfId="0"/>
    <xf numFmtId="0" fontId="2" fillId="0" borderId="0" xfId="0" applyFont="1"/>
    <xf numFmtId="0" fontId="4" fillId="0" borderId="0" xfId="0" applyFont="1"/>
    <xf numFmtId="0" fontId="0" fillId="0" borderId="0" xfId="0"/>
    <xf numFmtId="0" fontId="0" fillId="0" borderId="0" xfId="0"/>
    <xf numFmtId="0" fontId="4" fillId="0" borderId="1" xfId="0" applyFont="1" applyBorder="1"/>
    <xf numFmtId="164" fontId="4" fillId="0" borderId="1" xfId="0" applyNumberFormat="1" applyFont="1" applyBorder="1"/>
    <xf numFmtId="0" fontId="7" fillId="0" borderId="0" xfId="0" applyFont="1"/>
    <xf numFmtId="0" fontId="7" fillId="0" borderId="1" xfId="0" applyFont="1" applyBorder="1"/>
    <xf numFmtId="164" fontId="7" fillId="0" borderId="1" xfId="0" applyNumberFormat="1" applyFont="1" applyBorder="1"/>
    <xf numFmtId="0" fontId="10" fillId="0" borderId="0" xfId="0" applyFont="1"/>
    <xf numFmtId="0" fontId="11" fillId="0" borderId="0" xfId="0" applyFont="1"/>
    <xf numFmtId="0" fontId="3" fillId="0" borderId="0" xfId="0" applyFont="1"/>
    <xf numFmtId="0" fontId="4" fillId="0" borderId="1" xfId="0" applyFont="1" applyBorder="1" applyAlignment="1">
      <alignment horizontal="right"/>
    </xf>
    <xf numFmtId="164" fontId="7" fillId="0" borderId="1" xfId="0" applyNumberFormat="1" applyFont="1" applyBorder="1" applyAlignment="1">
      <alignment horizontal="right"/>
    </xf>
    <xf numFmtId="6" fontId="7" fillId="0" borderId="0" xfId="0" applyNumberFormat="1" applyFont="1" applyBorder="1"/>
    <xf numFmtId="0" fontId="13" fillId="0" borderId="0" xfId="0" applyFont="1"/>
    <xf numFmtId="0" fontId="5" fillId="0" borderId="1" xfId="0" applyFont="1" applyBorder="1"/>
    <xf numFmtId="0" fontId="13" fillId="0" borderId="1" xfId="0" applyFont="1" applyBorder="1"/>
    <xf numFmtId="164" fontId="13" fillId="0" borderId="1" xfId="0" applyNumberFormat="1" applyFont="1" applyBorder="1"/>
    <xf numFmtId="164" fontId="5" fillId="0" borderId="1" xfId="0" applyNumberFormat="1" applyFont="1" applyBorder="1"/>
    <xf numFmtId="0" fontId="13" fillId="0" borderId="0" xfId="0" applyFont="1" applyBorder="1"/>
    <xf numFmtId="0" fontId="8" fillId="0" borderId="0" xfId="0" applyFont="1" applyBorder="1"/>
    <xf numFmtId="0" fontId="11" fillId="0" borderId="0" xfId="0" applyFont="1" applyFill="1" applyAlignment="1">
      <alignment horizontal="left" wrapText="1"/>
    </xf>
    <xf numFmtId="0" fontId="11" fillId="0" borderId="22" xfId="0" applyFont="1" applyFill="1" applyBorder="1" applyAlignment="1">
      <alignment wrapText="1"/>
    </xf>
    <xf numFmtId="0" fontId="3" fillId="0" borderId="0" xfId="0" applyFont="1" applyAlignment="1">
      <alignment wrapText="1"/>
    </xf>
    <xf numFmtId="0" fontId="11" fillId="0" borderId="0" xfId="0" applyFont="1" applyAlignment="1">
      <alignment wrapText="1"/>
    </xf>
    <xf numFmtId="0" fontId="3" fillId="0" borderId="5" xfId="0" applyFont="1" applyBorder="1" applyAlignment="1">
      <alignment wrapText="1"/>
    </xf>
    <xf numFmtId="166" fontId="3" fillId="0" borderId="6" xfId="0" applyNumberFormat="1" applyFont="1" applyBorder="1" applyAlignment="1">
      <alignment horizontal="right" wrapText="1"/>
    </xf>
    <xf numFmtId="0" fontId="11" fillId="0" borderId="7" xfId="0" applyFont="1" applyFill="1" applyBorder="1" applyAlignment="1">
      <alignment wrapText="1"/>
    </xf>
    <xf numFmtId="6" fontId="10" fillId="0" borderId="16" xfId="0" applyNumberFormat="1" applyFont="1" applyFill="1" applyBorder="1" applyAlignment="1">
      <alignment vertical="top" wrapText="1"/>
    </xf>
    <xf numFmtId="164" fontId="11" fillId="0" borderId="8" xfId="0" applyNumberFormat="1" applyFont="1" applyBorder="1" applyAlignment="1">
      <alignment horizontal="right" wrapText="1"/>
    </xf>
    <xf numFmtId="164" fontId="11" fillId="0" borderId="8" xfId="0" applyNumberFormat="1" applyFont="1" applyFill="1" applyBorder="1" applyAlignment="1">
      <alignment horizontal="right" wrapText="1"/>
    </xf>
    <xf numFmtId="0" fontId="3" fillId="0" borderId="9" xfId="0" applyFont="1" applyBorder="1" applyAlignment="1">
      <alignment wrapText="1"/>
    </xf>
    <xf numFmtId="6" fontId="3" fillId="0" borderId="24" xfId="0" applyNumberFormat="1" applyFont="1" applyBorder="1" applyAlignment="1">
      <alignment wrapText="1"/>
    </xf>
    <xf numFmtId="0" fontId="6" fillId="0" borderId="0" xfId="0" applyFont="1" applyAlignment="1">
      <alignment wrapText="1"/>
    </xf>
    <xf numFmtId="0" fontId="11" fillId="0" borderId="21" xfId="0" applyFont="1" applyFill="1" applyBorder="1" applyAlignment="1">
      <alignment wrapText="1"/>
    </xf>
    <xf numFmtId="164" fontId="11" fillId="0" borderId="18" xfId="0" applyNumberFormat="1" applyFont="1" applyBorder="1" applyAlignment="1">
      <alignment horizontal="right" wrapText="1"/>
    </xf>
    <xf numFmtId="164" fontId="11" fillId="0" borderId="19" xfId="0" applyNumberFormat="1" applyFont="1" applyBorder="1" applyAlignment="1">
      <alignment horizontal="right" wrapText="1"/>
    </xf>
    <xf numFmtId="0" fontId="6" fillId="0" borderId="23" xfId="0" applyFont="1" applyBorder="1" applyAlignment="1">
      <alignment wrapText="1"/>
    </xf>
    <xf numFmtId="164" fontId="6" fillId="0" borderId="20" xfId="0" applyNumberFormat="1" applyFont="1" applyBorder="1" applyAlignment="1">
      <alignment horizontal="right" wrapText="1"/>
    </xf>
    <xf numFmtId="0" fontId="12" fillId="0" borderId="0" xfId="0" applyFont="1" applyBorder="1" applyAlignment="1">
      <alignment wrapText="1"/>
    </xf>
    <xf numFmtId="164" fontId="6" fillId="0" borderId="0" xfId="0" applyNumberFormat="1" applyFont="1" applyBorder="1" applyAlignment="1">
      <alignment horizontal="right" wrapText="1"/>
    </xf>
    <xf numFmtId="0" fontId="6" fillId="0" borderId="0" xfId="0" applyFont="1" applyBorder="1" applyAlignment="1">
      <alignment wrapText="1"/>
    </xf>
    <xf numFmtId="164" fontId="6" fillId="0" borderId="20" xfId="0" applyNumberFormat="1" applyFont="1" applyBorder="1" applyAlignment="1">
      <alignment wrapText="1"/>
    </xf>
    <xf numFmtId="0" fontId="11" fillId="0" borderId="17" xfId="0" applyFont="1" applyBorder="1" applyAlignment="1">
      <alignment wrapText="1"/>
    </xf>
    <xf numFmtId="164" fontId="11" fillId="0" borderId="18" xfId="0" applyNumberFormat="1" applyFont="1" applyFill="1" applyBorder="1" applyAlignment="1">
      <alignment horizontal="right" wrapText="1"/>
    </xf>
    <xf numFmtId="164" fontId="11" fillId="0" borderId="19" xfId="0" applyNumberFormat="1" applyFont="1" applyFill="1" applyBorder="1" applyAlignment="1">
      <alignment horizontal="right" wrapText="1"/>
    </xf>
    <xf numFmtId="0" fontId="3" fillId="0" borderId="10" xfId="0" applyFont="1" applyBorder="1"/>
    <xf numFmtId="166" fontId="3" fillId="0" borderId="11" xfId="0" applyNumberFormat="1" applyFont="1" applyBorder="1" applyAlignment="1">
      <alignment horizontal="right"/>
    </xf>
    <xf numFmtId="0" fontId="11" fillId="0" borderId="12" xfId="0" applyFont="1" applyBorder="1"/>
    <xf numFmtId="164" fontId="11" fillId="0" borderId="13" xfId="0" applyNumberFormat="1" applyFont="1" applyBorder="1" applyAlignment="1">
      <alignment horizontal="right"/>
    </xf>
    <xf numFmtId="0" fontId="3" fillId="0" borderId="14" xfId="0" applyFont="1" applyBorder="1"/>
    <xf numFmtId="164" fontId="3" fillId="0" borderId="15" xfId="0" applyNumberFormat="1" applyFont="1" applyBorder="1" applyAlignment="1">
      <alignment horizontal="right"/>
    </xf>
    <xf numFmtId="0" fontId="14" fillId="0" borderId="0" xfId="0" applyFont="1" applyAlignment="1">
      <alignment horizontal="left" vertical="center"/>
    </xf>
    <xf numFmtId="0" fontId="10" fillId="0" borderId="0" xfId="0" applyFont="1" applyAlignment="1">
      <alignment horizontal="left" vertical="center"/>
    </xf>
    <xf numFmtId="0" fontId="9" fillId="0" borderId="0" xfId="0" applyFont="1" applyAlignment="1">
      <alignment horizontal="left" vertical="center"/>
    </xf>
    <xf numFmtId="0" fontId="14" fillId="3" borderId="1" xfId="0" applyFont="1" applyFill="1" applyBorder="1" applyAlignment="1">
      <alignment horizontal="center" vertical="center" wrapText="1"/>
    </xf>
    <xf numFmtId="0" fontId="14" fillId="3" borderId="1" xfId="0" applyFont="1" applyFill="1" applyBorder="1" applyAlignment="1">
      <alignment horizontal="left" vertical="top" wrapText="1"/>
    </xf>
    <xf numFmtId="3" fontId="15" fillId="0" borderId="1" xfId="0" applyNumberFormat="1" applyFont="1" applyBorder="1" applyAlignment="1">
      <alignment horizontal="right"/>
    </xf>
    <xf numFmtId="167" fontId="15" fillId="0" borderId="1" xfId="0" applyNumberFormat="1" applyFont="1" applyBorder="1" applyAlignment="1">
      <alignment horizontal="right"/>
    </xf>
    <xf numFmtId="3" fontId="16" fillId="0" borderId="1" xfId="0" applyNumberFormat="1" applyFont="1" applyBorder="1" applyAlignment="1">
      <alignment horizontal="right"/>
    </xf>
    <xf numFmtId="167" fontId="16" fillId="0" borderId="1" xfId="0" applyNumberFormat="1" applyFont="1" applyBorder="1" applyAlignment="1">
      <alignment horizontal="right"/>
    </xf>
    <xf numFmtId="0" fontId="14" fillId="0" borderId="0" xfId="0" applyFont="1" applyFill="1" applyBorder="1" applyAlignment="1">
      <alignment horizontal="left" vertical="top" wrapText="1"/>
    </xf>
    <xf numFmtId="3" fontId="16" fillId="0" borderId="0" xfId="0" applyNumberFormat="1" applyFont="1" applyBorder="1" applyAlignment="1">
      <alignment horizontal="right"/>
    </xf>
    <xf numFmtId="167" fontId="16" fillId="0" borderId="0" xfId="0" applyNumberFormat="1" applyFont="1" applyBorder="1" applyAlignment="1">
      <alignment horizontal="right"/>
    </xf>
    <xf numFmtId="8" fontId="14" fillId="3" borderId="1" xfId="0" applyNumberFormat="1" applyFont="1" applyFill="1" applyBorder="1" applyAlignment="1">
      <alignment horizontal="left" vertical="top" wrapText="1"/>
    </xf>
    <xf numFmtId="0" fontId="11" fillId="0" borderId="0" xfId="0" applyFont="1" applyFill="1" applyBorder="1"/>
    <xf numFmtId="0" fontId="17" fillId="0" borderId="0" xfId="0" applyFont="1"/>
    <xf numFmtId="0" fontId="19" fillId="0" borderId="0" xfId="0" applyFont="1"/>
    <xf numFmtId="0" fontId="5"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5" fillId="0" borderId="1" xfId="0" applyFont="1" applyFill="1" applyBorder="1" applyAlignment="1">
      <alignment horizontal="left"/>
    </xf>
    <xf numFmtId="6" fontId="13" fillId="0" borderId="1" xfId="0" applyNumberFormat="1" applyFont="1" applyBorder="1" applyAlignment="1">
      <alignment horizontal="right" vertical="top"/>
    </xf>
    <xf numFmtId="0" fontId="13" fillId="0" borderId="1" xfId="0" applyFont="1" applyFill="1" applyBorder="1" applyAlignment="1">
      <alignment horizontal="left"/>
    </xf>
    <xf numFmtId="6" fontId="13" fillId="0" borderId="1" xfId="0" applyNumberFormat="1" applyFont="1" applyBorder="1" applyAlignment="1">
      <alignment horizontal="right" vertical="center"/>
    </xf>
    <xf numFmtId="164" fontId="13" fillId="0" borderId="1" xfId="0" applyNumberFormat="1" applyFont="1" applyFill="1" applyBorder="1" applyAlignment="1">
      <alignment vertical="center"/>
    </xf>
    <xf numFmtId="165" fontId="13" fillId="0" borderId="1" xfId="0" applyNumberFormat="1" applyFont="1" applyBorder="1" applyAlignment="1">
      <alignment vertical="center"/>
    </xf>
    <xf numFmtId="0" fontId="20" fillId="0" borderId="1" xfId="0" applyFont="1" applyFill="1" applyBorder="1"/>
    <xf numFmtId="164" fontId="21" fillId="0" borderId="1" xfId="0" applyNumberFormat="1" applyFont="1" applyFill="1" applyBorder="1" applyAlignment="1">
      <alignment vertical="center"/>
    </xf>
    <xf numFmtId="6" fontId="20" fillId="0" borderId="1" xfId="0" applyNumberFormat="1" applyFont="1" applyBorder="1" applyAlignment="1">
      <alignment horizontal="right" vertical="center"/>
    </xf>
    <xf numFmtId="165" fontId="20" fillId="0" borderId="1" xfId="0" applyNumberFormat="1" applyFont="1" applyBorder="1" applyAlignment="1">
      <alignment vertical="center"/>
    </xf>
    <xf numFmtId="0" fontId="13" fillId="0" borderId="1" xfId="0" applyFont="1" applyFill="1" applyBorder="1"/>
    <xf numFmtId="0" fontId="13" fillId="0" borderId="1" xfId="0" applyFont="1" applyBorder="1" applyAlignment="1">
      <alignment vertical="center"/>
    </xf>
    <xf numFmtId="0" fontId="5" fillId="0" borderId="1" xfId="0" applyFont="1" applyFill="1" applyBorder="1" applyAlignment="1">
      <alignment wrapText="1"/>
    </xf>
    <xf numFmtId="165" fontId="19" fillId="0" borderId="1" xfId="1" applyNumberFormat="1" applyFont="1" applyFill="1" applyBorder="1" applyAlignment="1">
      <alignment vertical="center"/>
    </xf>
    <xf numFmtId="165" fontId="21" fillId="0" borderId="1" xfId="1" applyNumberFormat="1" applyFont="1" applyFill="1" applyBorder="1" applyAlignment="1">
      <alignment vertical="center"/>
    </xf>
    <xf numFmtId="164" fontId="19" fillId="0" borderId="1" xfId="0" applyNumberFormat="1" applyFont="1" applyFill="1" applyBorder="1" applyAlignment="1">
      <alignment vertical="center"/>
    </xf>
    <xf numFmtId="6" fontId="19" fillId="0" borderId="1" xfId="0" applyNumberFormat="1" applyFont="1" applyFill="1" applyBorder="1" applyAlignment="1">
      <alignment horizontal="right" vertical="center"/>
    </xf>
    <xf numFmtId="0" fontId="5" fillId="0" borderId="1" xfId="0" applyFont="1" applyFill="1" applyBorder="1"/>
    <xf numFmtId="5" fontId="20" fillId="0" borderId="1" xfId="0" applyNumberFormat="1" applyFont="1" applyBorder="1" applyAlignment="1">
      <alignment horizontal="right" vertical="center"/>
    </xf>
    <xf numFmtId="164" fontId="5" fillId="0" borderId="1" xfId="0" applyNumberFormat="1" applyFont="1" applyFill="1" applyBorder="1"/>
    <xf numFmtId="164" fontId="5" fillId="0" borderId="1" xfId="0" applyNumberFormat="1" applyFont="1" applyFill="1" applyBorder="1" applyAlignment="1">
      <alignment vertical="center"/>
    </xf>
    <xf numFmtId="165" fontId="5" fillId="0" borderId="1" xfId="0" applyNumberFormat="1" applyFont="1" applyFill="1" applyBorder="1" applyAlignment="1">
      <alignment vertical="center"/>
    </xf>
    <xf numFmtId="164" fontId="13" fillId="0" borderId="0" xfId="0" applyNumberFormat="1" applyFont="1" applyBorder="1"/>
    <xf numFmtId="0" fontId="5" fillId="0" borderId="0" xfId="0" applyFont="1" applyBorder="1"/>
    <xf numFmtId="165" fontId="13" fillId="0" borderId="1" xfId="0" applyNumberFormat="1" applyFont="1" applyBorder="1"/>
    <xf numFmtId="6" fontId="13" fillId="0" borderId="1" xfId="0" applyNumberFormat="1" applyFont="1" applyBorder="1"/>
    <xf numFmtId="165" fontId="5" fillId="0" borderId="1" xfId="0" applyNumberFormat="1" applyFont="1" applyFill="1" applyBorder="1"/>
    <xf numFmtId="164" fontId="5" fillId="0" borderId="0" xfId="0" applyNumberFormat="1" applyFont="1" applyBorder="1"/>
    <xf numFmtId="164" fontId="5" fillId="0" borderId="0" xfId="0" applyNumberFormat="1" applyFont="1" applyFill="1" applyBorder="1"/>
    <xf numFmtId="165" fontId="5" fillId="0" borderId="0" xfId="0" applyNumberFormat="1" applyFont="1" applyFill="1" applyBorder="1"/>
    <xf numFmtId="0" fontId="24" fillId="0" borderId="0" xfId="0" applyFont="1"/>
    <xf numFmtId="0" fontId="20" fillId="0" borderId="0" xfId="0" applyFont="1" applyBorder="1"/>
    <xf numFmtId="165" fontId="5" fillId="0" borderId="0" xfId="0" applyNumberFormat="1" applyFont="1" applyBorder="1"/>
    <xf numFmtId="6" fontId="13" fillId="0" borderId="0" xfId="0" applyNumberFormat="1" applyFont="1"/>
    <xf numFmtId="0" fontId="7" fillId="0" borderId="0" xfId="0" applyFont="1" applyAlignment="1">
      <alignment horizontal="left" wrapText="1"/>
    </xf>
    <xf numFmtId="0" fontId="13" fillId="0" borderId="2" xfId="0" applyFont="1" applyBorder="1" applyAlignment="1">
      <alignment horizontal="left"/>
    </xf>
    <xf numFmtId="0" fontId="13" fillId="0" borderId="3" xfId="0" applyFont="1" applyBorder="1" applyAlignment="1">
      <alignment horizontal="left"/>
    </xf>
    <xf numFmtId="0" fontId="13" fillId="0" borderId="4" xfId="0" applyFont="1" applyBorder="1" applyAlignment="1">
      <alignment horizontal="left"/>
    </xf>
    <xf numFmtId="0" fontId="13" fillId="0" borderId="0" xfId="0" applyFont="1" applyBorder="1" applyAlignment="1">
      <alignment horizontal="left" wrapText="1"/>
    </xf>
    <xf numFmtId="0" fontId="19" fillId="0" borderId="1" xfId="0" applyFont="1" applyBorder="1" applyAlignment="1">
      <alignment horizontal="left" wrapText="1"/>
    </xf>
    <xf numFmtId="0" fontId="13" fillId="0" borderId="1" xfId="0" applyFont="1" applyBorder="1" applyAlignment="1">
      <alignment horizontal="left" wrapText="1"/>
    </xf>
    <xf numFmtId="0" fontId="11" fillId="0" borderId="0" xfId="0" applyFont="1" applyAlignment="1">
      <alignment horizontal="left" wrapText="1"/>
    </xf>
    <xf numFmtId="0" fontId="11" fillId="0" borderId="0" xfId="0" applyFont="1" applyFill="1" applyAlignment="1">
      <alignment horizontal="left" wrapText="1"/>
    </xf>
    <xf numFmtId="0" fontId="14" fillId="3" borderId="1" xfId="0" applyFont="1" applyFill="1" applyBorder="1" applyAlignment="1">
      <alignment horizontal="center" vertical="center" wrapText="1"/>
    </xf>
  </cellXfs>
  <cellStyles count="2">
    <cellStyle name="Neutral" xfId="1" builtinId="2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7"/>
  <sheetViews>
    <sheetView tabSelected="1" zoomScaleNormal="100" workbookViewId="0">
      <selection activeCell="A19" sqref="A19"/>
    </sheetView>
  </sheetViews>
  <sheetFormatPr defaultRowHeight="15" x14ac:dyDescent="0.25"/>
  <cols>
    <col min="1" max="1" width="39.140625" customWidth="1"/>
    <col min="2" max="2" width="27.140625" customWidth="1"/>
    <col min="3" max="3" width="13.140625" customWidth="1"/>
  </cols>
  <sheetData>
    <row r="1" spans="1:5" ht="18.75" x14ac:dyDescent="0.3">
      <c r="A1" s="4" t="s">
        <v>86</v>
      </c>
      <c r="B1" s="9"/>
      <c r="C1" s="9"/>
      <c r="D1" s="9"/>
      <c r="E1" s="9"/>
    </row>
    <row r="2" spans="1:5" ht="18.75" x14ac:dyDescent="0.3">
      <c r="A2" s="9"/>
      <c r="B2" s="9"/>
      <c r="C2" s="9"/>
      <c r="D2" s="9"/>
      <c r="E2" s="9"/>
    </row>
    <row r="3" spans="1:5" ht="18.75" x14ac:dyDescent="0.3">
      <c r="A3" s="4" t="s">
        <v>31</v>
      </c>
      <c r="B3" s="9"/>
      <c r="C3" s="9"/>
      <c r="D3" s="9"/>
      <c r="E3" s="9"/>
    </row>
    <row r="4" spans="1:5" ht="18.75" x14ac:dyDescent="0.3">
      <c r="A4" s="9"/>
      <c r="B4" s="9"/>
      <c r="C4" s="9"/>
      <c r="D4" s="9"/>
      <c r="E4" s="9"/>
    </row>
    <row r="5" spans="1:5" ht="18.75" x14ac:dyDescent="0.3">
      <c r="A5" s="7" t="s">
        <v>23</v>
      </c>
      <c r="B5" s="15" t="s">
        <v>94</v>
      </c>
      <c r="C5" s="9"/>
      <c r="D5" s="9"/>
      <c r="E5" s="9"/>
    </row>
    <row r="6" spans="1:5" ht="18.75" x14ac:dyDescent="0.3">
      <c r="A6" s="10" t="s">
        <v>24</v>
      </c>
      <c r="B6" s="11">
        <f>'Table 22'!D33</f>
        <v>2493251199.96</v>
      </c>
      <c r="C6" s="9"/>
      <c r="D6" s="9"/>
      <c r="E6" s="9"/>
    </row>
    <row r="7" spans="1:5" s="6" customFormat="1" ht="18.75" x14ac:dyDescent="0.3">
      <c r="A7" s="10" t="s">
        <v>95</v>
      </c>
      <c r="B7" s="11">
        <f>'Table 22'!D32</f>
        <v>388422532.52999997</v>
      </c>
      <c r="C7" s="9"/>
      <c r="D7" s="9"/>
      <c r="E7" s="9"/>
    </row>
    <row r="8" spans="1:5" ht="18.75" x14ac:dyDescent="0.3">
      <c r="A8" s="10" t="s">
        <v>25</v>
      </c>
      <c r="B8" s="16">
        <f>'Table 23'!B20</f>
        <v>156338303.68000001</v>
      </c>
      <c r="C8" s="9"/>
      <c r="D8" s="9"/>
      <c r="E8" s="9"/>
    </row>
    <row r="9" spans="1:5" ht="18.75" x14ac:dyDescent="0.3">
      <c r="A9" s="10" t="s">
        <v>26</v>
      </c>
      <c r="B9" s="16">
        <f>'Table 24'!B9</f>
        <v>195220000</v>
      </c>
      <c r="C9" s="9"/>
      <c r="D9" s="9"/>
      <c r="E9" s="9"/>
    </row>
    <row r="10" spans="1:5" ht="18.75" x14ac:dyDescent="0.3">
      <c r="A10" s="7" t="s">
        <v>17</v>
      </c>
      <c r="B10" s="8">
        <f>SUM(B6:B9)</f>
        <v>3233232036.1699996</v>
      </c>
      <c r="C10" s="9"/>
      <c r="D10" s="9"/>
      <c r="E10" s="9"/>
    </row>
    <row r="11" spans="1:5" ht="18.75" x14ac:dyDescent="0.3">
      <c r="A11" s="24" t="s">
        <v>64</v>
      </c>
      <c r="B11" s="17"/>
      <c r="C11" s="9"/>
      <c r="D11" s="9"/>
      <c r="E11" s="9"/>
    </row>
    <row r="12" spans="1:5" ht="18.75" x14ac:dyDescent="0.3">
      <c r="A12" s="9"/>
      <c r="B12" s="9"/>
      <c r="C12" s="9"/>
      <c r="D12" s="9"/>
      <c r="E12" s="9"/>
    </row>
    <row r="13" spans="1:5" ht="18.75" x14ac:dyDescent="0.3">
      <c r="A13" s="4" t="s">
        <v>27</v>
      </c>
      <c r="B13" s="9"/>
      <c r="C13" s="9"/>
      <c r="D13" s="9"/>
      <c r="E13" s="9"/>
    </row>
    <row r="14" spans="1:5" ht="66.75" customHeight="1" x14ac:dyDescent="0.3">
      <c r="A14" s="108" t="s">
        <v>28</v>
      </c>
      <c r="B14" s="108"/>
      <c r="C14" s="108"/>
      <c r="D14" s="108"/>
      <c r="E14" s="108"/>
    </row>
    <row r="15" spans="1:5" ht="60.75" customHeight="1" x14ac:dyDescent="0.3">
      <c r="A15" s="108" t="s">
        <v>29</v>
      </c>
      <c r="B15" s="108"/>
      <c r="C15" s="108"/>
      <c r="D15" s="108"/>
      <c r="E15" s="108"/>
    </row>
    <row r="16" spans="1:5" ht="114" customHeight="1" x14ac:dyDescent="0.3">
      <c r="A16" s="108" t="s">
        <v>30</v>
      </c>
      <c r="B16" s="108"/>
      <c r="C16" s="108"/>
      <c r="D16" s="108"/>
      <c r="E16" s="108"/>
    </row>
    <row r="17" spans="1:5" ht="18.75" x14ac:dyDescent="0.3">
      <c r="A17" s="9"/>
      <c r="B17" s="9"/>
      <c r="C17" s="9"/>
      <c r="D17" s="9"/>
      <c r="E17" s="9"/>
    </row>
  </sheetData>
  <mergeCells count="3">
    <mergeCell ref="A16:E16"/>
    <mergeCell ref="A15:E15"/>
    <mergeCell ref="A14:E14"/>
  </mergeCells>
  <pageMargins left="0.7" right="0.7" top="0.75" bottom="0.75" header="0.3" footer="0.3"/>
  <pageSetup paperSize="9" scale="90" orientation="portrait" verticalDpi="1200" r:id="rId1"/>
  <headerFooter>
    <oddHeader>&amp;CExpenditure and Prescriptions 2015-16</oddHeader>
    <oddFooter>&amp;C37</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45"/>
  <sheetViews>
    <sheetView zoomScaleNormal="100" workbookViewId="0">
      <selection activeCell="F1" sqref="F1"/>
    </sheetView>
  </sheetViews>
  <sheetFormatPr defaultRowHeight="15" x14ac:dyDescent="0.25"/>
  <cols>
    <col min="1" max="1" width="54.7109375" customWidth="1"/>
    <col min="2" max="2" width="52.85546875" customWidth="1"/>
    <col min="3" max="4" width="22.28515625" bestFit="1" customWidth="1"/>
    <col min="5" max="5" width="20.7109375" bestFit="1" customWidth="1"/>
    <col min="6" max="6" width="15.5703125" customWidth="1"/>
    <col min="8" max="8" width="16.42578125" bestFit="1" customWidth="1"/>
  </cols>
  <sheetData>
    <row r="1" spans="1:6" ht="23.25" x14ac:dyDescent="0.35">
      <c r="A1" s="70" t="s">
        <v>99</v>
      </c>
      <c r="B1" s="71"/>
      <c r="C1" s="71"/>
      <c r="D1" s="71"/>
      <c r="E1" s="71"/>
      <c r="F1" s="71"/>
    </row>
    <row r="2" spans="1:6" ht="21" x14ac:dyDescent="0.35">
      <c r="A2" s="18"/>
      <c r="B2" s="18"/>
      <c r="C2" s="18"/>
      <c r="D2" s="18"/>
      <c r="E2" s="18"/>
      <c r="F2" s="18"/>
    </row>
    <row r="3" spans="1:6" ht="36" customHeight="1" x14ac:dyDescent="0.35">
      <c r="A3" s="112" t="s">
        <v>0</v>
      </c>
      <c r="B3" s="112"/>
      <c r="C3" s="112"/>
      <c r="D3" s="112"/>
      <c r="E3" s="112"/>
      <c r="F3" s="112"/>
    </row>
    <row r="4" spans="1:6" ht="21" x14ac:dyDescent="0.35">
      <c r="A4" s="1"/>
      <c r="B4" s="18"/>
      <c r="C4" s="18"/>
      <c r="D4" s="18"/>
      <c r="E4" s="18"/>
      <c r="F4" s="18"/>
    </row>
    <row r="5" spans="1:6" ht="63" x14ac:dyDescent="0.35">
      <c r="A5" s="20"/>
      <c r="B5" s="72" t="s">
        <v>1</v>
      </c>
      <c r="C5" s="73" t="s">
        <v>2</v>
      </c>
      <c r="D5" s="73" t="s">
        <v>3</v>
      </c>
      <c r="E5" s="73" t="s">
        <v>4</v>
      </c>
      <c r="F5" s="73" t="s">
        <v>5</v>
      </c>
    </row>
    <row r="6" spans="1:6" ht="21" x14ac:dyDescent="0.35">
      <c r="A6" s="74" t="s">
        <v>6</v>
      </c>
      <c r="B6" s="20"/>
      <c r="C6" s="20"/>
      <c r="D6" s="75"/>
      <c r="E6" s="20"/>
      <c r="F6" s="20"/>
    </row>
    <row r="7" spans="1:6" ht="21" x14ac:dyDescent="0.35">
      <c r="A7" s="20"/>
      <c r="B7" s="76" t="s">
        <v>7</v>
      </c>
      <c r="C7" s="77">
        <v>6479093812.7600002</v>
      </c>
      <c r="D7" s="77">
        <v>6685360749.9399996</v>
      </c>
      <c r="E7" s="78">
        <f>D7-C7</f>
        <v>206266937.17999935</v>
      </c>
      <c r="F7" s="79">
        <f>E7/C7</f>
        <v>3.1835769498162678E-2</v>
      </c>
    </row>
    <row r="8" spans="1:6" ht="21" x14ac:dyDescent="0.35">
      <c r="A8" s="20"/>
      <c r="B8" s="76" t="s">
        <v>19</v>
      </c>
      <c r="C8" s="77">
        <v>405989214.38999999</v>
      </c>
      <c r="D8" s="77">
        <v>388422532.52999997</v>
      </c>
      <c r="E8" s="78">
        <f>D8-C8</f>
        <v>-17566681.860000014</v>
      </c>
      <c r="F8" s="79">
        <f t="shared" ref="F8:F9" si="0">E8/C8</f>
        <v>-4.3268838770492972E-2</v>
      </c>
    </row>
    <row r="9" spans="1:6" ht="21" x14ac:dyDescent="0.35">
      <c r="A9" s="20"/>
      <c r="B9" s="80" t="s">
        <v>8</v>
      </c>
      <c r="C9" s="81">
        <f>SUM(C7:C8)</f>
        <v>6885083027.1500006</v>
      </c>
      <c r="D9" s="81">
        <f>SUM(D7:D8)</f>
        <v>7073783282.4699993</v>
      </c>
      <c r="E9" s="82">
        <f>D9-C9</f>
        <v>188700255.31999874</v>
      </c>
      <c r="F9" s="83">
        <f t="shared" si="0"/>
        <v>2.7407113984812614E-2</v>
      </c>
    </row>
    <row r="10" spans="1:6" ht="21" x14ac:dyDescent="0.35">
      <c r="A10" s="20"/>
      <c r="B10" s="84"/>
      <c r="C10" s="78"/>
      <c r="D10" s="77"/>
      <c r="E10" s="78"/>
      <c r="F10" s="85"/>
    </row>
    <row r="11" spans="1:6" ht="42" x14ac:dyDescent="0.35">
      <c r="A11" s="86" t="s">
        <v>9</v>
      </c>
      <c r="B11" s="20"/>
      <c r="C11" s="78"/>
      <c r="D11" s="77"/>
      <c r="E11" s="78"/>
      <c r="F11" s="85"/>
    </row>
    <row r="12" spans="1:6" ht="23.25" x14ac:dyDescent="0.35">
      <c r="A12" s="20"/>
      <c r="B12" s="76" t="s">
        <v>100</v>
      </c>
      <c r="C12" s="77">
        <v>614636677.04999995</v>
      </c>
      <c r="D12" s="77">
        <v>850751222.66999996</v>
      </c>
      <c r="E12" s="78">
        <f>D12-C12</f>
        <v>236114545.62</v>
      </c>
      <c r="F12" s="87">
        <f>E12/C12</f>
        <v>0.38415303615340934</v>
      </c>
    </row>
    <row r="13" spans="1:6" ht="21" x14ac:dyDescent="0.35">
      <c r="A13" s="20"/>
      <c r="B13" s="80" t="s">
        <v>8</v>
      </c>
      <c r="C13" s="81">
        <f>C12</f>
        <v>614636677.04999995</v>
      </c>
      <c r="D13" s="82">
        <f>D12</f>
        <v>850751222.66999996</v>
      </c>
      <c r="E13" s="82">
        <f>D13-C13</f>
        <v>236114545.62</v>
      </c>
      <c r="F13" s="88">
        <f>E13/C13</f>
        <v>0.38415303615340934</v>
      </c>
    </row>
    <row r="14" spans="1:6" ht="21" x14ac:dyDescent="0.35">
      <c r="A14" s="20"/>
      <c r="B14" s="84" t="s">
        <v>10</v>
      </c>
      <c r="C14" s="81"/>
      <c r="D14" s="77"/>
      <c r="E14" s="81"/>
      <c r="F14" s="85"/>
    </row>
    <row r="15" spans="1:6" ht="21" x14ac:dyDescent="0.35">
      <c r="A15" s="20"/>
      <c r="B15" s="84"/>
      <c r="C15" s="89"/>
      <c r="D15" s="77"/>
      <c r="E15" s="89"/>
      <c r="F15" s="85"/>
    </row>
    <row r="16" spans="1:6" ht="42" x14ac:dyDescent="0.35">
      <c r="A16" s="86" t="s">
        <v>11</v>
      </c>
      <c r="B16" s="20"/>
      <c r="C16" s="89"/>
      <c r="D16" s="77"/>
      <c r="E16" s="89"/>
      <c r="F16" s="85"/>
    </row>
    <row r="17" spans="1:6" ht="21" x14ac:dyDescent="0.35">
      <c r="A17" s="20"/>
      <c r="B17" s="84" t="s">
        <v>12</v>
      </c>
      <c r="C17" s="77">
        <v>1486198931.53</v>
      </c>
      <c r="D17" s="77">
        <v>1489150997.3900001</v>
      </c>
      <c r="E17" s="78">
        <f>D17-C17</f>
        <v>2952065.8600001335</v>
      </c>
      <c r="F17" s="79">
        <f>E17/C17</f>
        <v>1.9863194605859828E-3</v>
      </c>
    </row>
    <row r="18" spans="1:6" ht="21" x14ac:dyDescent="0.35">
      <c r="A18" s="20"/>
      <c r="B18" s="84" t="s">
        <v>13</v>
      </c>
      <c r="C18" s="77">
        <v>21396782.420000002</v>
      </c>
      <c r="D18" s="77">
        <v>23928896.460000001</v>
      </c>
      <c r="E18" s="78">
        <f>D18-C18</f>
        <v>2532114.0399999991</v>
      </c>
      <c r="F18" s="79">
        <f t="shared" ref="F18:F21" si="1">E18/C18</f>
        <v>0.11834087903016582</v>
      </c>
    </row>
    <row r="19" spans="1:6" ht="21" x14ac:dyDescent="0.35">
      <c r="A19" s="20"/>
      <c r="B19" s="84" t="s">
        <v>14</v>
      </c>
      <c r="C19" s="77">
        <v>2183393.75</v>
      </c>
      <c r="D19" s="77">
        <v>2941013.5</v>
      </c>
      <c r="E19" s="78">
        <f t="shared" ref="E19:E21" si="2">D19-C19</f>
        <v>757619.75</v>
      </c>
      <c r="F19" s="79">
        <f t="shared" si="1"/>
        <v>0.34699181034112608</v>
      </c>
    </row>
    <row r="20" spans="1:6" ht="21" x14ac:dyDescent="0.35">
      <c r="A20" s="20"/>
      <c r="B20" s="84" t="s">
        <v>15</v>
      </c>
      <c r="C20" s="77">
        <v>258563.72</v>
      </c>
      <c r="D20" s="77">
        <v>293593.21999999997</v>
      </c>
      <c r="E20" s="78">
        <f t="shared" si="2"/>
        <v>35029.499999999971</v>
      </c>
      <c r="F20" s="79">
        <f t="shared" si="1"/>
        <v>0.13547724328842412</v>
      </c>
    </row>
    <row r="21" spans="1:6" ht="21" x14ac:dyDescent="0.35">
      <c r="A21" s="20"/>
      <c r="B21" s="80" t="s">
        <v>8</v>
      </c>
      <c r="C21" s="81">
        <f>SUM(C17:C20)</f>
        <v>1510037671.4200001</v>
      </c>
      <c r="D21" s="81">
        <f>SUM(D17:D20)</f>
        <v>1516314500.5700002</v>
      </c>
      <c r="E21" s="82">
        <f t="shared" si="2"/>
        <v>6276829.1500000954</v>
      </c>
      <c r="F21" s="83">
        <f t="shared" si="1"/>
        <v>4.156736794584422E-3</v>
      </c>
    </row>
    <row r="22" spans="1:6" ht="21" x14ac:dyDescent="0.35">
      <c r="A22" s="20"/>
      <c r="B22" s="84"/>
      <c r="C22" s="90"/>
      <c r="D22" s="77"/>
      <c r="E22" s="90"/>
      <c r="F22" s="85"/>
    </row>
    <row r="23" spans="1:6" ht="21" x14ac:dyDescent="0.35">
      <c r="A23" s="91" t="s">
        <v>16</v>
      </c>
      <c r="B23" s="20"/>
      <c r="C23" s="90"/>
      <c r="D23" s="77"/>
      <c r="E23" s="90"/>
      <c r="F23" s="85"/>
    </row>
    <row r="24" spans="1:6" ht="23.25" x14ac:dyDescent="0.35">
      <c r="A24" s="20"/>
      <c r="B24" s="84" t="s">
        <v>101</v>
      </c>
      <c r="C24" s="77">
        <v>227533297.65000001</v>
      </c>
      <c r="D24" s="77">
        <v>117020522.92</v>
      </c>
      <c r="E24" s="78">
        <f>D24-C24</f>
        <v>-110512774.73</v>
      </c>
      <c r="F24" s="87">
        <f>E24/C24</f>
        <v>-0.48569934981558072</v>
      </c>
    </row>
    <row r="25" spans="1:6" ht="23.25" x14ac:dyDescent="0.35">
      <c r="A25" s="20"/>
      <c r="B25" s="84" t="s">
        <v>102</v>
      </c>
      <c r="C25" s="77">
        <v>8091750.4500000002</v>
      </c>
      <c r="D25" s="77">
        <v>9164953.8000000007</v>
      </c>
      <c r="E25" s="78">
        <f>D25-C25</f>
        <v>1073203.3500000006</v>
      </c>
      <c r="F25" s="87">
        <f>E25/C25</f>
        <v>0.13262931878973117</v>
      </c>
    </row>
    <row r="26" spans="1:6" ht="21" x14ac:dyDescent="0.35">
      <c r="A26" s="20"/>
      <c r="B26" s="80" t="s">
        <v>8</v>
      </c>
      <c r="C26" s="81">
        <f>SUM(C24:C25)</f>
        <v>235625048.09999999</v>
      </c>
      <c r="D26" s="81">
        <f>SUM(D24:D25)</f>
        <v>126185476.72</v>
      </c>
      <c r="E26" s="92">
        <f>D26-C26</f>
        <v>-109439571.38</v>
      </c>
      <c r="F26" s="88">
        <f>E26/C26</f>
        <v>-0.46446492960949343</v>
      </c>
    </row>
    <row r="27" spans="1:6" ht="21" x14ac:dyDescent="0.35">
      <c r="A27" s="20"/>
      <c r="B27" s="84"/>
      <c r="C27" s="78"/>
      <c r="D27" s="77"/>
      <c r="E27" s="78"/>
      <c r="F27" s="85"/>
    </row>
    <row r="28" spans="1:6" ht="23.25" x14ac:dyDescent="0.35">
      <c r="A28" s="20"/>
      <c r="B28" s="93" t="s">
        <v>103</v>
      </c>
      <c r="C28" s="94">
        <v>9245382423.7200012</v>
      </c>
      <c r="D28" s="94">
        <v>9567034482.4300003</v>
      </c>
      <c r="E28" s="94">
        <f>D28-C28</f>
        <v>321652058.70999908</v>
      </c>
      <c r="F28" s="95">
        <f>E28/C28</f>
        <v>3.4790562895999508E-2</v>
      </c>
    </row>
    <row r="29" spans="1:6" ht="21" x14ac:dyDescent="0.35">
      <c r="A29" s="23"/>
      <c r="B29" s="23"/>
      <c r="C29" s="23"/>
      <c r="D29" s="96"/>
      <c r="E29" s="23"/>
      <c r="F29" s="23"/>
    </row>
    <row r="30" spans="1:6" ht="21" x14ac:dyDescent="0.35">
      <c r="A30" s="23"/>
      <c r="B30" s="97" t="s">
        <v>93</v>
      </c>
      <c r="C30" s="23"/>
      <c r="D30" s="96"/>
      <c r="E30" s="23"/>
      <c r="F30" s="23"/>
    </row>
    <row r="31" spans="1:6" ht="21" x14ac:dyDescent="0.35">
      <c r="A31" s="23"/>
      <c r="B31" s="20" t="s">
        <v>90</v>
      </c>
      <c r="C31" s="21">
        <f>C7</f>
        <v>6479093812.7600002</v>
      </c>
      <c r="D31" s="21">
        <f>D7</f>
        <v>6685360749.9399996</v>
      </c>
      <c r="E31" s="21">
        <f>D31-C31</f>
        <v>206266937.17999935</v>
      </c>
      <c r="F31" s="98">
        <f>E31/C31</f>
        <v>3.1835769498162678E-2</v>
      </c>
    </row>
    <row r="32" spans="1:6" ht="21" x14ac:dyDescent="0.35">
      <c r="A32" s="23"/>
      <c r="B32" s="20" t="s">
        <v>91</v>
      </c>
      <c r="C32" s="21">
        <f>C8</f>
        <v>405989214.38999999</v>
      </c>
      <c r="D32" s="21">
        <f>D8</f>
        <v>388422532.52999997</v>
      </c>
      <c r="E32" s="21">
        <f>D32-C32</f>
        <v>-17566681.860000014</v>
      </c>
      <c r="F32" s="98">
        <f>E32/C32</f>
        <v>-4.3268838770492972E-2</v>
      </c>
    </row>
    <row r="33" spans="1:6" ht="21" x14ac:dyDescent="0.35">
      <c r="A33" s="23"/>
      <c r="B33" s="20" t="s">
        <v>92</v>
      </c>
      <c r="C33" s="99">
        <f>C13+C21+C26</f>
        <v>2360299396.5700002</v>
      </c>
      <c r="D33" s="99">
        <f>D13+D21+D26</f>
        <v>2493251199.96</v>
      </c>
      <c r="E33" s="21">
        <f>D33-C33</f>
        <v>132951803.38999987</v>
      </c>
      <c r="F33" s="98">
        <f>E33/C33</f>
        <v>5.6328363928409314E-2</v>
      </c>
    </row>
    <row r="34" spans="1:6" ht="21" x14ac:dyDescent="0.35">
      <c r="A34" s="23"/>
      <c r="B34" s="19" t="s">
        <v>17</v>
      </c>
      <c r="C34" s="22">
        <f>SUM(C31:C33)</f>
        <v>9245382423.7200012</v>
      </c>
      <c r="D34" s="22">
        <f>SUM(D31:D33)</f>
        <v>9567034482.4300003</v>
      </c>
      <c r="E34" s="93">
        <f>D34-C34</f>
        <v>321652058.70999908</v>
      </c>
      <c r="F34" s="100">
        <f>E34/C34</f>
        <v>3.4790562895999508E-2</v>
      </c>
    </row>
    <row r="35" spans="1:6" s="6" customFormat="1" ht="21" x14ac:dyDescent="0.35">
      <c r="A35" s="23"/>
      <c r="B35" s="97"/>
      <c r="C35" s="101"/>
      <c r="D35" s="101"/>
      <c r="E35" s="102"/>
      <c r="F35" s="103"/>
    </row>
    <row r="36" spans="1:6" ht="21" x14ac:dyDescent="0.35">
      <c r="A36" s="104" t="s">
        <v>89</v>
      </c>
      <c r="B36" s="105"/>
      <c r="C36" s="101"/>
      <c r="D36" s="101"/>
      <c r="E36" s="101"/>
      <c r="F36" s="106"/>
    </row>
    <row r="37" spans="1:6" ht="21" x14ac:dyDescent="0.35">
      <c r="A37" s="104" t="s">
        <v>88</v>
      </c>
      <c r="B37" s="105"/>
      <c r="C37" s="101"/>
      <c r="D37" s="101"/>
      <c r="E37" s="101"/>
      <c r="F37" s="106"/>
    </row>
    <row r="38" spans="1:6" ht="21" x14ac:dyDescent="0.35">
      <c r="A38" s="18"/>
      <c r="B38" s="18"/>
      <c r="C38" s="107"/>
      <c r="D38" s="18"/>
      <c r="E38" s="18"/>
      <c r="F38" s="18"/>
    </row>
    <row r="39" spans="1:6" ht="21" x14ac:dyDescent="0.35">
      <c r="A39" s="1" t="s">
        <v>18</v>
      </c>
      <c r="B39" s="18"/>
      <c r="C39" s="107"/>
      <c r="D39" s="18"/>
      <c r="E39" s="18"/>
      <c r="F39" s="18"/>
    </row>
    <row r="40" spans="1:6" ht="168" customHeight="1" x14ac:dyDescent="0.35">
      <c r="A40" s="113" t="s">
        <v>20</v>
      </c>
      <c r="B40" s="113"/>
      <c r="C40" s="113"/>
      <c r="D40" s="113"/>
      <c r="E40" s="113"/>
      <c r="F40" s="113"/>
    </row>
    <row r="41" spans="1:6" ht="63" customHeight="1" x14ac:dyDescent="0.35">
      <c r="A41" s="114" t="s">
        <v>21</v>
      </c>
      <c r="B41" s="114"/>
      <c r="C41" s="114"/>
      <c r="D41" s="114"/>
      <c r="E41" s="114"/>
      <c r="F41" s="114"/>
    </row>
    <row r="42" spans="1:6" ht="63.75" customHeight="1" x14ac:dyDescent="0.35">
      <c r="A42" s="114" t="s">
        <v>22</v>
      </c>
      <c r="B42" s="114"/>
      <c r="C42" s="114"/>
      <c r="D42" s="114"/>
      <c r="E42" s="114"/>
      <c r="F42" s="114"/>
    </row>
    <row r="43" spans="1:6" s="6" customFormat="1" ht="36.75" customHeight="1" x14ac:dyDescent="0.35">
      <c r="A43" s="109" t="s">
        <v>96</v>
      </c>
      <c r="B43" s="110"/>
      <c r="C43" s="110"/>
      <c r="D43" s="110"/>
      <c r="E43" s="110"/>
      <c r="F43" s="111"/>
    </row>
    <row r="44" spans="1:6" ht="191.25" customHeight="1" x14ac:dyDescent="0.35">
      <c r="A44" s="114" t="s">
        <v>87</v>
      </c>
      <c r="B44" s="114"/>
      <c r="C44" s="114"/>
      <c r="D44" s="114"/>
      <c r="E44" s="114"/>
      <c r="F44" s="114"/>
    </row>
    <row r="45" spans="1:6" ht="21" x14ac:dyDescent="0.35">
      <c r="A45" s="18"/>
      <c r="B45" s="18"/>
      <c r="C45" s="18"/>
      <c r="D45" s="18"/>
      <c r="E45" s="18"/>
      <c r="F45" s="18"/>
    </row>
  </sheetData>
  <mergeCells count="6">
    <mergeCell ref="A43:F43"/>
    <mergeCell ref="A3:F3"/>
    <mergeCell ref="A40:F40"/>
    <mergeCell ref="A44:F44"/>
    <mergeCell ref="A41:F41"/>
    <mergeCell ref="A42:F42"/>
  </mergeCells>
  <pageMargins left="0.7" right="0.7" top="0.75" bottom="0.75" header="0.3" footer="0.3"/>
  <pageSetup paperSize="9" scale="46" orientation="portrait" verticalDpi="1200" r:id="rId1"/>
  <headerFooter>
    <oddHeader>&amp;CExpenditure and Prescriptions 2015-16</oddHeader>
    <oddFooter>&amp;C38</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51"/>
  <sheetViews>
    <sheetView zoomScaleNormal="100" workbookViewId="0">
      <selection activeCell="B1" sqref="B1"/>
    </sheetView>
  </sheetViews>
  <sheetFormatPr defaultRowHeight="15" x14ac:dyDescent="0.25"/>
  <cols>
    <col min="1" max="1" width="85" customWidth="1"/>
    <col min="2" max="2" width="25.5703125" bestFit="1" customWidth="1"/>
    <col min="4" max="4" width="12.140625" bestFit="1" customWidth="1"/>
  </cols>
  <sheetData>
    <row r="1" spans="1:2" ht="15.75" x14ac:dyDescent="0.25">
      <c r="A1" s="27" t="s">
        <v>85</v>
      </c>
      <c r="B1" s="28"/>
    </row>
    <row r="2" spans="1:2" ht="15.75" x14ac:dyDescent="0.25">
      <c r="A2" s="27"/>
      <c r="B2" s="28"/>
    </row>
    <row r="3" spans="1:2" ht="51" customHeight="1" x14ac:dyDescent="0.25">
      <c r="A3" s="115" t="s">
        <v>63</v>
      </c>
      <c r="B3" s="115"/>
    </row>
    <row r="4" spans="1:2" ht="16.5" thickBot="1" x14ac:dyDescent="0.3">
      <c r="A4" s="28"/>
      <c r="B4" s="28"/>
    </row>
    <row r="5" spans="1:2" ht="15.75" x14ac:dyDescent="0.25">
      <c r="A5" s="29" t="s">
        <v>49</v>
      </c>
      <c r="B5" s="30" t="s">
        <v>48</v>
      </c>
    </row>
    <row r="6" spans="1:2" ht="15.75" x14ac:dyDescent="0.25">
      <c r="A6" s="31" t="s">
        <v>32</v>
      </c>
      <c r="B6" s="32">
        <v>14139418</v>
      </c>
    </row>
    <row r="7" spans="1:2" s="5" customFormat="1" ht="15.75" x14ac:dyDescent="0.25">
      <c r="A7" s="31"/>
      <c r="B7" s="33"/>
    </row>
    <row r="8" spans="1:2" ht="15.75" x14ac:dyDescent="0.25">
      <c r="A8" s="31" t="s">
        <v>50</v>
      </c>
      <c r="B8" s="32">
        <v>6865988</v>
      </c>
    </row>
    <row r="9" spans="1:2" s="5" customFormat="1" ht="15.75" x14ac:dyDescent="0.25">
      <c r="A9" s="31"/>
      <c r="B9" s="33"/>
    </row>
    <row r="10" spans="1:2" ht="15.75" x14ac:dyDescent="0.25">
      <c r="A10" s="31" t="s">
        <v>33</v>
      </c>
      <c r="B10" s="33">
        <v>59440197.859999999</v>
      </c>
    </row>
    <row r="11" spans="1:2" ht="15.75" x14ac:dyDescent="0.25">
      <c r="A11" s="31"/>
      <c r="B11" s="33"/>
    </row>
    <row r="12" spans="1:2" ht="15.75" x14ac:dyDescent="0.25">
      <c r="A12" s="31" t="s">
        <v>51</v>
      </c>
      <c r="B12" s="33">
        <v>65600000</v>
      </c>
    </row>
    <row r="13" spans="1:2" ht="15.75" x14ac:dyDescent="0.25">
      <c r="A13" s="31"/>
      <c r="B13" s="33"/>
    </row>
    <row r="14" spans="1:2" ht="15.75" x14ac:dyDescent="0.25">
      <c r="A14" s="31" t="s">
        <v>52</v>
      </c>
      <c r="B14" s="33">
        <v>51981.82</v>
      </c>
    </row>
    <row r="15" spans="1:2" ht="15.75" x14ac:dyDescent="0.25">
      <c r="A15" s="31"/>
      <c r="B15" s="33"/>
    </row>
    <row r="16" spans="1:2" ht="15.75" x14ac:dyDescent="0.25">
      <c r="A16" s="31" t="s">
        <v>53</v>
      </c>
      <c r="B16" s="34">
        <v>4555958</v>
      </c>
    </row>
    <row r="17" spans="1:2" ht="15.75" x14ac:dyDescent="0.25">
      <c r="A17" s="31"/>
      <c r="B17" s="33"/>
    </row>
    <row r="18" spans="1:2" ht="15.75" x14ac:dyDescent="0.25">
      <c r="A18" s="31" t="s">
        <v>34</v>
      </c>
      <c r="B18" s="33">
        <v>5684760</v>
      </c>
    </row>
    <row r="19" spans="1:2" ht="15.75" x14ac:dyDescent="0.25">
      <c r="A19" s="31"/>
      <c r="B19" s="33"/>
    </row>
    <row r="20" spans="1:2" ht="16.5" thickBot="1" x14ac:dyDescent="0.3">
      <c r="A20" s="35" t="s">
        <v>54</v>
      </c>
      <c r="B20" s="36">
        <f>SUM(B6:B19)</f>
        <v>156338303.68000001</v>
      </c>
    </row>
    <row r="21" spans="1:2" ht="15.75" x14ac:dyDescent="0.25">
      <c r="A21" s="28"/>
      <c r="B21" s="28"/>
    </row>
    <row r="22" spans="1:2" ht="15.75" x14ac:dyDescent="0.25">
      <c r="A22" s="27" t="s">
        <v>18</v>
      </c>
      <c r="B22" s="28"/>
    </row>
    <row r="23" spans="1:2" ht="69" customHeight="1" x14ac:dyDescent="0.25">
      <c r="A23" s="116" t="s">
        <v>55</v>
      </c>
      <c r="B23" s="116"/>
    </row>
    <row r="24" spans="1:2" ht="15.75" x14ac:dyDescent="0.25">
      <c r="A24" s="25"/>
      <c r="B24" s="25"/>
    </row>
    <row r="25" spans="1:2" ht="63" customHeight="1" x14ac:dyDescent="0.25">
      <c r="A25" s="116" t="s">
        <v>56</v>
      </c>
      <c r="B25" s="116"/>
    </row>
    <row r="26" spans="1:2" s="6" customFormat="1" ht="15.75" x14ac:dyDescent="0.25">
      <c r="A26" s="25"/>
      <c r="B26" s="25"/>
    </row>
    <row r="27" spans="1:2" s="6" customFormat="1" ht="35.25" customHeight="1" x14ac:dyDescent="0.25">
      <c r="A27" s="116" t="s">
        <v>97</v>
      </c>
      <c r="B27" s="116"/>
    </row>
    <row r="28" spans="1:2" ht="15.75" x14ac:dyDescent="0.25">
      <c r="A28" s="25"/>
      <c r="B28" s="25"/>
    </row>
    <row r="29" spans="1:2" ht="33.75" customHeight="1" x14ac:dyDescent="0.25">
      <c r="A29" s="116" t="s">
        <v>98</v>
      </c>
      <c r="B29" s="116"/>
    </row>
    <row r="30" spans="1:2" ht="15.75" x14ac:dyDescent="0.25">
      <c r="A30" s="25"/>
      <c r="B30" s="25"/>
    </row>
    <row r="31" spans="1:2" ht="16.5" thickBot="1" x14ac:dyDescent="0.3">
      <c r="A31" s="37" t="s">
        <v>35</v>
      </c>
      <c r="B31" s="28"/>
    </row>
    <row r="32" spans="1:2" ht="15.75" x14ac:dyDescent="0.25">
      <c r="A32" s="38" t="s">
        <v>36</v>
      </c>
      <c r="B32" s="39">
        <v>10936752.92</v>
      </c>
    </row>
    <row r="33" spans="1:2" ht="15.75" x14ac:dyDescent="0.25">
      <c r="A33" s="26" t="s">
        <v>37</v>
      </c>
      <c r="B33" s="40">
        <v>14200000</v>
      </c>
    </row>
    <row r="34" spans="1:2" ht="15.75" x14ac:dyDescent="0.25">
      <c r="A34" s="26" t="s">
        <v>38</v>
      </c>
      <c r="B34" s="40">
        <v>14500000</v>
      </c>
    </row>
    <row r="35" spans="1:2" ht="15.75" x14ac:dyDescent="0.25">
      <c r="A35" s="26" t="s">
        <v>57</v>
      </c>
      <c r="B35" s="40">
        <v>19800000</v>
      </c>
    </row>
    <row r="36" spans="1:2" ht="16.5" thickBot="1" x14ac:dyDescent="0.3">
      <c r="A36" s="41" t="s">
        <v>17</v>
      </c>
      <c r="B36" s="42">
        <v>59436752.920000002</v>
      </c>
    </row>
    <row r="37" spans="1:2" ht="31.5" x14ac:dyDescent="0.25">
      <c r="A37" s="43" t="s">
        <v>58</v>
      </c>
      <c r="B37" s="44"/>
    </row>
    <row r="38" spans="1:2" ht="15.75" x14ac:dyDescent="0.25">
      <c r="A38" s="45"/>
      <c r="B38" s="44"/>
    </row>
    <row r="39" spans="1:2" ht="16.5" thickBot="1" x14ac:dyDescent="0.3">
      <c r="A39" s="37" t="s">
        <v>59</v>
      </c>
      <c r="B39" s="44"/>
    </row>
    <row r="40" spans="1:2" ht="15.75" x14ac:dyDescent="0.25">
      <c r="A40" s="38" t="s">
        <v>60</v>
      </c>
      <c r="B40" s="39">
        <v>58400000</v>
      </c>
    </row>
    <row r="41" spans="1:2" ht="15.75" x14ac:dyDescent="0.25">
      <c r="A41" s="26" t="s">
        <v>61</v>
      </c>
      <c r="B41" s="40">
        <v>7200000</v>
      </c>
    </row>
    <row r="42" spans="1:2" ht="16.5" thickBot="1" x14ac:dyDescent="0.3">
      <c r="A42" s="41" t="s">
        <v>17</v>
      </c>
      <c r="B42" s="46">
        <v>65600000</v>
      </c>
    </row>
    <row r="43" spans="1:2" ht="15.75" x14ac:dyDescent="0.25">
      <c r="A43" s="47"/>
      <c r="B43" s="28"/>
    </row>
    <row r="44" spans="1:2" ht="16.5" thickBot="1" x14ac:dyDescent="0.3">
      <c r="A44" s="37" t="s">
        <v>62</v>
      </c>
      <c r="B44" s="28"/>
    </row>
    <row r="45" spans="1:2" ht="15.75" x14ac:dyDescent="0.25">
      <c r="A45" s="38" t="s">
        <v>39</v>
      </c>
      <c r="B45" s="48">
        <v>180000</v>
      </c>
    </row>
    <row r="46" spans="1:2" ht="15.75" x14ac:dyDescent="0.25">
      <c r="A46" s="26" t="s">
        <v>40</v>
      </c>
      <c r="B46" s="49">
        <v>160000</v>
      </c>
    </row>
    <row r="47" spans="1:2" ht="15.75" x14ac:dyDescent="0.25">
      <c r="A47" s="26" t="s">
        <v>41</v>
      </c>
      <c r="B47" s="40">
        <v>1686000</v>
      </c>
    </row>
    <row r="48" spans="1:2" ht="15.75" customHeight="1" x14ac:dyDescent="0.25">
      <c r="A48" s="26" t="s">
        <v>42</v>
      </c>
      <c r="B48" s="40">
        <v>2529958</v>
      </c>
    </row>
    <row r="49" spans="1:2" ht="16.5" thickBot="1" x14ac:dyDescent="0.3">
      <c r="A49" s="41" t="s">
        <v>17</v>
      </c>
      <c r="B49" s="42">
        <v>4555958</v>
      </c>
    </row>
    <row r="50" spans="1:2" ht="15.75" x14ac:dyDescent="0.25">
      <c r="A50" s="28"/>
      <c r="B50" s="28"/>
    </row>
    <row r="51" spans="1:2" ht="15.75" x14ac:dyDescent="0.25">
      <c r="A51" s="28"/>
      <c r="B51" s="28"/>
    </row>
  </sheetData>
  <mergeCells count="5">
    <mergeCell ref="A3:B3"/>
    <mergeCell ref="A23:B23"/>
    <mergeCell ref="A29:B29"/>
    <mergeCell ref="A25:B25"/>
    <mergeCell ref="A27:B27"/>
  </mergeCells>
  <pageMargins left="0.7" right="0.7" top="0.75" bottom="0.75" header="0.3" footer="0.3"/>
  <pageSetup paperSize="9" scale="78" orientation="portrait" verticalDpi="1200" r:id="rId1"/>
  <headerFooter>
    <oddHeader>&amp;CExpenditure and Prescriptions 2015-16</oddHeader>
    <oddFooter>&amp;C39</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1"/>
  <sheetViews>
    <sheetView zoomScaleNormal="100" workbookViewId="0">
      <selection activeCell="E1" sqref="E1"/>
    </sheetView>
  </sheetViews>
  <sheetFormatPr defaultRowHeight="15" x14ac:dyDescent="0.25"/>
  <cols>
    <col min="1" max="1" width="25.28515625" customWidth="1"/>
    <col min="2" max="2" width="19.5703125" customWidth="1"/>
    <col min="3" max="3" width="11.5703125" customWidth="1"/>
    <col min="4" max="4" width="12.7109375" customWidth="1"/>
    <col min="5" max="5" width="28.42578125" customWidth="1"/>
  </cols>
  <sheetData>
    <row r="1" spans="1:5" ht="15.75" x14ac:dyDescent="0.25">
      <c r="A1" s="14" t="s">
        <v>83</v>
      </c>
      <c r="B1" s="13"/>
      <c r="C1" s="13"/>
      <c r="D1" s="13"/>
      <c r="E1" s="13"/>
    </row>
    <row r="2" spans="1:5" ht="15.75" x14ac:dyDescent="0.25">
      <c r="A2" s="14"/>
      <c r="B2" s="13"/>
      <c r="C2" s="13"/>
      <c r="D2" s="13"/>
      <c r="E2" s="13"/>
    </row>
    <row r="3" spans="1:5" ht="86.25" customHeight="1" x14ac:dyDescent="0.25">
      <c r="A3" s="115" t="s">
        <v>43</v>
      </c>
      <c r="B3" s="115"/>
      <c r="C3" s="115"/>
      <c r="D3" s="115"/>
      <c r="E3" s="115"/>
    </row>
    <row r="4" spans="1:5" ht="15.75" x14ac:dyDescent="0.25">
      <c r="A4" s="14"/>
      <c r="B4" s="13"/>
      <c r="C4" s="13"/>
      <c r="D4" s="13"/>
      <c r="E4" s="13"/>
    </row>
    <row r="5" spans="1:5" ht="16.5" thickBot="1" x14ac:dyDescent="0.3">
      <c r="A5" s="13"/>
      <c r="B5" s="13"/>
      <c r="C5" s="13"/>
      <c r="D5" s="13"/>
      <c r="E5" s="13"/>
    </row>
    <row r="6" spans="1:5" ht="15.75" x14ac:dyDescent="0.25">
      <c r="A6" s="50" t="s">
        <v>44</v>
      </c>
      <c r="B6" s="51" t="s">
        <v>45</v>
      </c>
      <c r="C6" s="13"/>
      <c r="D6" s="13"/>
      <c r="E6" s="13"/>
    </row>
    <row r="7" spans="1:5" ht="15.75" x14ac:dyDescent="0.25">
      <c r="A7" s="52" t="s">
        <v>46</v>
      </c>
      <c r="B7" s="53">
        <v>193917883</v>
      </c>
      <c r="C7" s="13"/>
      <c r="D7" s="13"/>
      <c r="E7" s="13"/>
    </row>
    <row r="8" spans="1:5" ht="15.75" x14ac:dyDescent="0.25">
      <c r="A8" s="52" t="s">
        <v>47</v>
      </c>
      <c r="B8" s="53">
        <v>1302117</v>
      </c>
      <c r="C8" s="13"/>
      <c r="D8" s="13"/>
      <c r="E8" s="13"/>
    </row>
    <row r="9" spans="1:5" ht="16.5" thickBot="1" x14ac:dyDescent="0.3">
      <c r="A9" s="54" t="s">
        <v>17</v>
      </c>
      <c r="B9" s="55">
        <f>SUM(B7:B8)</f>
        <v>195220000</v>
      </c>
      <c r="C9" s="13"/>
      <c r="D9" s="13"/>
      <c r="E9" s="13"/>
    </row>
    <row r="10" spans="1:5" ht="15.75" x14ac:dyDescent="0.25">
      <c r="A10" s="13"/>
      <c r="B10" s="13"/>
      <c r="C10" s="13"/>
      <c r="D10" s="13"/>
      <c r="E10" s="13"/>
    </row>
    <row r="11" spans="1:5" x14ac:dyDescent="0.25">
      <c r="A11" s="3"/>
      <c r="B11" s="2"/>
      <c r="C11" s="2"/>
      <c r="D11" s="2"/>
      <c r="E11" s="2"/>
    </row>
  </sheetData>
  <mergeCells count="1">
    <mergeCell ref="A3:E3"/>
  </mergeCells>
  <pageMargins left="0.7" right="0.7" top="0.75" bottom="0.75" header="0.3" footer="0.3"/>
  <pageSetup paperSize="9" scale="90" orientation="portrait" verticalDpi="1200" r:id="rId1"/>
  <headerFooter>
    <oddHeader>&amp;CExpenditure and Prescriptions 2015-16</oddHeader>
    <oddFooter>&amp;C40</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2"/>
  <sheetViews>
    <sheetView zoomScaleNormal="100" workbookViewId="0">
      <selection activeCell="I1" sqref="I1"/>
    </sheetView>
  </sheetViews>
  <sheetFormatPr defaultRowHeight="15" x14ac:dyDescent="0.25"/>
  <cols>
    <col min="1" max="1" width="25.85546875" customWidth="1"/>
    <col min="2" max="2" width="12.140625" customWidth="1"/>
    <col min="3" max="3" width="6.42578125" customWidth="1"/>
    <col min="4" max="4" width="11" customWidth="1"/>
    <col min="5" max="5" width="6.140625" bestFit="1" customWidth="1"/>
    <col min="6" max="6" width="11" customWidth="1"/>
    <col min="7" max="7" width="6.140625" bestFit="1" customWidth="1"/>
    <col min="8" max="8" width="12.42578125" customWidth="1"/>
    <col min="9" max="9" width="6.140625" bestFit="1" customWidth="1"/>
  </cols>
  <sheetData>
    <row r="1" spans="1:9" s="6" customFormat="1" ht="15.75" x14ac:dyDescent="0.25">
      <c r="A1" s="14" t="s">
        <v>84</v>
      </c>
      <c r="B1" s="13"/>
      <c r="C1" s="13"/>
      <c r="D1" s="13"/>
      <c r="E1" s="13"/>
      <c r="F1" s="13"/>
      <c r="G1" s="13"/>
      <c r="H1" s="13"/>
      <c r="I1" s="13"/>
    </row>
    <row r="2" spans="1:9" ht="15.75" x14ac:dyDescent="0.25">
      <c r="A2" s="56"/>
      <c r="B2" s="13"/>
      <c r="C2" s="13"/>
      <c r="D2" s="13"/>
      <c r="E2" s="13"/>
      <c r="F2" s="13"/>
      <c r="G2" s="13"/>
      <c r="H2" s="13"/>
      <c r="I2" s="13"/>
    </row>
    <row r="3" spans="1:9" ht="15.75" x14ac:dyDescent="0.25">
      <c r="A3" s="57" t="s">
        <v>65</v>
      </c>
      <c r="B3" s="12"/>
      <c r="C3" s="12"/>
      <c r="D3" s="12"/>
      <c r="E3" s="12"/>
      <c r="F3" s="12"/>
      <c r="G3" s="13"/>
      <c r="H3" s="13"/>
      <c r="I3" s="13"/>
    </row>
    <row r="4" spans="1:9" ht="15.75" x14ac:dyDescent="0.25">
      <c r="A4" s="13"/>
      <c r="B4" s="12"/>
      <c r="C4" s="12"/>
      <c r="D4" s="12"/>
      <c r="E4" s="12"/>
      <c r="F4" s="12"/>
      <c r="G4" s="13"/>
      <c r="H4" s="13"/>
      <c r="I4" s="13"/>
    </row>
    <row r="5" spans="1:9" ht="15.75" x14ac:dyDescent="0.25">
      <c r="A5" s="58" t="s">
        <v>66</v>
      </c>
      <c r="B5" s="12"/>
      <c r="C5" s="12"/>
      <c r="D5" s="12"/>
      <c r="E5" s="12"/>
      <c r="F5" s="12"/>
      <c r="G5" s="13"/>
      <c r="H5" s="13"/>
      <c r="I5" s="13"/>
    </row>
    <row r="6" spans="1:9" ht="15.75" x14ac:dyDescent="0.25">
      <c r="A6" s="56"/>
      <c r="B6" s="12"/>
      <c r="C6" s="12"/>
      <c r="D6" s="12"/>
      <c r="E6" s="12"/>
      <c r="F6" s="12"/>
      <c r="G6" s="13"/>
      <c r="H6" s="13"/>
      <c r="I6" s="13"/>
    </row>
    <row r="7" spans="1:9" ht="15.75" x14ac:dyDescent="0.25">
      <c r="A7" s="117" t="s">
        <v>67</v>
      </c>
      <c r="B7" s="117" t="s">
        <v>68</v>
      </c>
      <c r="C7" s="117"/>
      <c r="D7" s="117" t="s">
        <v>69</v>
      </c>
      <c r="E7" s="117"/>
      <c r="F7" s="117" t="s">
        <v>70</v>
      </c>
      <c r="G7" s="117"/>
      <c r="H7" s="117" t="s">
        <v>17</v>
      </c>
      <c r="I7" s="117"/>
    </row>
    <row r="8" spans="1:9" ht="15.75" x14ac:dyDescent="0.25">
      <c r="A8" s="117"/>
      <c r="B8" s="59" t="s">
        <v>71</v>
      </c>
      <c r="C8" s="59" t="s">
        <v>72</v>
      </c>
      <c r="D8" s="59" t="s">
        <v>71</v>
      </c>
      <c r="E8" s="59" t="s">
        <v>72</v>
      </c>
      <c r="F8" s="59" t="s">
        <v>71</v>
      </c>
      <c r="G8" s="59" t="s">
        <v>72</v>
      </c>
      <c r="H8" s="59" t="s">
        <v>71</v>
      </c>
      <c r="I8" s="59" t="s">
        <v>72</v>
      </c>
    </row>
    <row r="9" spans="1:9" ht="15.75" x14ac:dyDescent="0.25">
      <c r="A9" s="60" t="s">
        <v>73</v>
      </c>
      <c r="B9" s="61">
        <v>24782555</v>
      </c>
      <c r="C9" s="62">
        <v>30.29</v>
      </c>
      <c r="D9" s="61">
        <v>1653966</v>
      </c>
      <c r="E9" s="62">
        <v>25.62</v>
      </c>
      <c r="F9" s="61">
        <v>889611</v>
      </c>
      <c r="G9" s="62">
        <v>20.45</v>
      </c>
      <c r="H9" s="61">
        <v>27326132</v>
      </c>
      <c r="I9" s="62">
        <v>29.5</v>
      </c>
    </row>
    <row r="10" spans="1:9" ht="15.75" x14ac:dyDescent="0.25">
      <c r="A10" s="60" t="s">
        <v>74</v>
      </c>
      <c r="B10" s="61">
        <v>57030101</v>
      </c>
      <c r="C10" s="62">
        <v>69.709999999999994</v>
      </c>
      <c r="D10" s="61">
        <v>4801157</v>
      </c>
      <c r="E10" s="62">
        <v>74.38</v>
      </c>
      <c r="F10" s="61">
        <v>3460006</v>
      </c>
      <c r="G10" s="62">
        <v>79.55</v>
      </c>
      <c r="H10" s="61">
        <v>65291264</v>
      </c>
      <c r="I10" s="62">
        <v>70.5</v>
      </c>
    </row>
    <row r="11" spans="1:9" ht="15.75" x14ac:dyDescent="0.25">
      <c r="A11" s="60" t="s">
        <v>17</v>
      </c>
      <c r="B11" s="63">
        <v>81812656</v>
      </c>
      <c r="C11" s="64">
        <v>100</v>
      </c>
      <c r="D11" s="63">
        <v>6455123</v>
      </c>
      <c r="E11" s="64">
        <v>100</v>
      </c>
      <c r="F11" s="63">
        <v>4349617</v>
      </c>
      <c r="G11" s="64">
        <v>100</v>
      </c>
      <c r="H11" s="63">
        <v>92617396</v>
      </c>
      <c r="I11" s="64">
        <v>100</v>
      </c>
    </row>
    <row r="12" spans="1:9" ht="15.75" x14ac:dyDescent="0.25">
      <c r="A12" s="65"/>
      <c r="B12" s="66"/>
      <c r="C12" s="67"/>
      <c r="D12" s="66"/>
      <c r="E12" s="67"/>
      <c r="F12" s="66"/>
      <c r="G12" s="67"/>
      <c r="H12" s="66"/>
      <c r="I12" s="67"/>
    </row>
    <row r="13" spans="1:9" ht="15.75" x14ac:dyDescent="0.25">
      <c r="A13" s="65"/>
      <c r="B13" s="66"/>
      <c r="C13" s="67"/>
      <c r="D13" s="66"/>
      <c r="E13" s="67"/>
      <c r="F13" s="66"/>
      <c r="G13" s="67"/>
      <c r="H13" s="66"/>
      <c r="I13" s="67"/>
    </row>
    <row r="14" spans="1:9" ht="15.75" x14ac:dyDescent="0.25">
      <c r="A14" s="13"/>
      <c r="B14" s="13"/>
      <c r="C14" s="13"/>
      <c r="D14" s="13"/>
      <c r="E14" s="13"/>
      <c r="F14" s="13"/>
      <c r="G14" s="13"/>
      <c r="H14" s="13"/>
      <c r="I14" s="13"/>
    </row>
    <row r="15" spans="1:9" ht="15.75" x14ac:dyDescent="0.25">
      <c r="A15" s="58" t="s">
        <v>75</v>
      </c>
      <c r="B15" s="13"/>
      <c r="C15" s="13"/>
      <c r="D15" s="13"/>
      <c r="E15" s="13"/>
      <c r="F15" s="13"/>
      <c r="G15" s="13"/>
      <c r="H15" s="13"/>
      <c r="I15" s="13"/>
    </row>
    <row r="16" spans="1:9" ht="15.75" x14ac:dyDescent="0.25">
      <c r="A16" s="56"/>
      <c r="B16" s="13"/>
      <c r="C16" s="13"/>
      <c r="D16" s="13"/>
      <c r="E16" s="13"/>
      <c r="F16" s="13"/>
      <c r="G16" s="13"/>
      <c r="H16" s="13"/>
      <c r="I16" s="13"/>
    </row>
    <row r="17" spans="1:9" ht="15.75" x14ac:dyDescent="0.25">
      <c r="A17" s="117" t="s">
        <v>76</v>
      </c>
      <c r="B17" s="117" t="s">
        <v>68</v>
      </c>
      <c r="C17" s="117"/>
      <c r="D17" s="117" t="s">
        <v>69</v>
      </c>
      <c r="E17" s="117"/>
      <c r="F17" s="117" t="s">
        <v>70</v>
      </c>
      <c r="G17" s="117"/>
      <c r="H17" s="117" t="s">
        <v>17</v>
      </c>
      <c r="I17" s="117"/>
    </row>
    <row r="18" spans="1:9" ht="15.75" x14ac:dyDescent="0.25">
      <c r="A18" s="117"/>
      <c r="B18" s="59" t="s">
        <v>71</v>
      </c>
      <c r="C18" s="59" t="s">
        <v>72</v>
      </c>
      <c r="D18" s="59" t="s">
        <v>71</v>
      </c>
      <c r="E18" s="59" t="s">
        <v>72</v>
      </c>
      <c r="F18" s="59" t="s">
        <v>71</v>
      </c>
      <c r="G18" s="59" t="s">
        <v>72</v>
      </c>
      <c r="H18" s="59" t="s">
        <v>71</v>
      </c>
      <c r="I18" s="59" t="s">
        <v>72</v>
      </c>
    </row>
    <row r="19" spans="1:9" ht="15.75" x14ac:dyDescent="0.25">
      <c r="A19" s="60" t="s">
        <v>77</v>
      </c>
      <c r="B19" s="61">
        <v>342973</v>
      </c>
      <c r="C19" s="62">
        <v>1.38</v>
      </c>
      <c r="D19" s="61">
        <v>20984</v>
      </c>
      <c r="E19" s="62">
        <v>1.27</v>
      </c>
      <c r="F19" s="61">
        <v>15554</v>
      </c>
      <c r="G19" s="62">
        <v>1.75</v>
      </c>
      <c r="H19" s="61">
        <v>379511</v>
      </c>
      <c r="I19" s="62">
        <v>1.39</v>
      </c>
    </row>
    <row r="20" spans="1:9" ht="15.75" x14ac:dyDescent="0.25">
      <c r="A20" s="60" t="s">
        <v>78</v>
      </c>
      <c r="B20" s="61">
        <v>127464</v>
      </c>
      <c r="C20" s="62">
        <v>0.51</v>
      </c>
      <c r="D20" s="61">
        <v>12835</v>
      </c>
      <c r="E20" s="62">
        <v>0.78</v>
      </c>
      <c r="F20" s="61">
        <v>3175</v>
      </c>
      <c r="G20" s="62">
        <v>0.36</v>
      </c>
      <c r="H20" s="61">
        <v>143474</v>
      </c>
      <c r="I20" s="62">
        <v>0.53</v>
      </c>
    </row>
    <row r="21" spans="1:9" ht="15.75" x14ac:dyDescent="0.25">
      <c r="A21" s="68">
        <v>1</v>
      </c>
      <c r="B21" s="61">
        <v>24104371</v>
      </c>
      <c r="C21" s="62">
        <v>97.26</v>
      </c>
      <c r="D21" s="61">
        <v>1605666</v>
      </c>
      <c r="E21" s="62">
        <v>97.08</v>
      </c>
      <c r="F21" s="61">
        <v>864385</v>
      </c>
      <c r="G21" s="62">
        <v>97.16</v>
      </c>
      <c r="H21" s="61">
        <v>26574422</v>
      </c>
      <c r="I21" s="62">
        <v>97.25</v>
      </c>
    </row>
    <row r="22" spans="1:9" ht="15.75" x14ac:dyDescent="0.25">
      <c r="A22" s="60" t="s">
        <v>16</v>
      </c>
      <c r="B22" s="61">
        <v>207747</v>
      </c>
      <c r="C22" s="62">
        <v>0.84</v>
      </c>
      <c r="D22" s="61">
        <v>14481</v>
      </c>
      <c r="E22" s="62">
        <v>0.88</v>
      </c>
      <c r="F22" s="61">
        <v>6497</v>
      </c>
      <c r="G22" s="62">
        <v>0.73</v>
      </c>
      <c r="H22" s="61">
        <v>228725</v>
      </c>
      <c r="I22" s="62">
        <v>0.84</v>
      </c>
    </row>
    <row r="23" spans="1:9" ht="15.75" x14ac:dyDescent="0.25">
      <c r="A23" s="60" t="s">
        <v>17</v>
      </c>
      <c r="B23" s="63">
        <v>24782555</v>
      </c>
      <c r="C23" s="64">
        <v>100</v>
      </c>
      <c r="D23" s="63">
        <v>1653966</v>
      </c>
      <c r="E23" s="64">
        <v>100</v>
      </c>
      <c r="F23" s="63">
        <v>889611</v>
      </c>
      <c r="G23" s="64">
        <v>100</v>
      </c>
      <c r="H23" s="63">
        <v>27326132</v>
      </c>
      <c r="I23" s="64">
        <v>100</v>
      </c>
    </row>
    <row r="24" spans="1:9" ht="15.75" x14ac:dyDescent="0.25">
      <c r="A24" s="65"/>
      <c r="B24" s="66"/>
      <c r="C24" s="67"/>
      <c r="D24" s="66"/>
      <c r="E24" s="67"/>
      <c r="F24" s="66"/>
      <c r="G24" s="67"/>
      <c r="H24" s="66"/>
      <c r="I24" s="67"/>
    </row>
    <row r="25" spans="1:9" ht="15.75" x14ac:dyDescent="0.25">
      <c r="A25" s="13"/>
      <c r="B25" s="13"/>
      <c r="C25" s="13"/>
      <c r="D25" s="13"/>
      <c r="E25" s="13"/>
      <c r="F25" s="13"/>
      <c r="G25" s="13"/>
      <c r="H25" s="13"/>
      <c r="I25" s="13"/>
    </row>
    <row r="26" spans="1:9" ht="15.75" x14ac:dyDescent="0.25">
      <c r="A26" s="14" t="s">
        <v>18</v>
      </c>
      <c r="B26" s="13"/>
      <c r="C26" s="13"/>
      <c r="D26" s="13"/>
      <c r="E26" s="13"/>
      <c r="F26" s="13"/>
      <c r="G26" s="13"/>
      <c r="H26" s="13"/>
      <c r="I26" s="13"/>
    </row>
    <row r="27" spans="1:9" ht="15.75" x14ac:dyDescent="0.25">
      <c r="A27" s="69" t="s">
        <v>79</v>
      </c>
      <c r="B27" s="13"/>
      <c r="C27" s="13"/>
      <c r="D27" s="13"/>
      <c r="E27" s="13"/>
      <c r="F27" s="13"/>
      <c r="G27" s="13"/>
      <c r="H27" s="13"/>
      <c r="I27" s="13"/>
    </row>
    <row r="28" spans="1:9" ht="15.75" x14ac:dyDescent="0.25">
      <c r="A28" s="57" t="s">
        <v>80</v>
      </c>
      <c r="B28" s="13"/>
      <c r="C28" s="13"/>
      <c r="D28" s="13"/>
      <c r="E28" s="13"/>
      <c r="F28" s="13"/>
      <c r="G28" s="13"/>
      <c r="H28" s="13"/>
      <c r="I28" s="13"/>
    </row>
    <row r="29" spans="1:9" ht="15.75" x14ac:dyDescent="0.25">
      <c r="A29" s="57" t="s">
        <v>81</v>
      </c>
      <c r="B29" s="13"/>
      <c r="C29" s="13"/>
      <c r="D29" s="13"/>
      <c r="E29" s="13"/>
      <c r="F29" s="13"/>
      <c r="G29" s="13"/>
      <c r="H29" s="13"/>
      <c r="I29" s="13"/>
    </row>
    <row r="30" spans="1:9" ht="15.75" x14ac:dyDescent="0.25">
      <c r="A30" s="69" t="s">
        <v>82</v>
      </c>
      <c r="B30" s="13"/>
      <c r="C30" s="13"/>
      <c r="D30" s="13"/>
      <c r="E30" s="13"/>
      <c r="F30" s="13"/>
      <c r="G30" s="13"/>
      <c r="H30" s="13"/>
      <c r="I30" s="13"/>
    </row>
    <row r="31" spans="1:9" ht="15.75" x14ac:dyDescent="0.25">
      <c r="A31" s="13"/>
      <c r="B31" s="13"/>
      <c r="C31" s="13"/>
      <c r="D31" s="13"/>
      <c r="E31" s="13"/>
      <c r="F31" s="13"/>
      <c r="G31" s="13"/>
      <c r="H31" s="13"/>
      <c r="I31" s="13"/>
    </row>
    <row r="32" spans="1:9" ht="15.75" x14ac:dyDescent="0.25">
      <c r="A32" s="13"/>
      <c r="B32" s="13"/>
      <c r="C32" s="13"/>
      <c r="D32" s="13"/>
      <c r="E32" s="13"/>
      <c r="F32" s="13"/>
      <c r="G32" s="13"/>
      <c r="H32" s="13"/>
      <c r="I32" s="13"/>
    </row>
  </sheetData>
  <mergeCells count="10">
    <mergeCell ref="A7:A8"/>
    <mergeCell ref="B7:C7"/>
    <mergeCell ref="D7:E7"/>
    <mergeCell ref="F7:G7"/>
    <mergeCell ref="H7:I7"/>
    <mergeCell ref="A17:A18"/>
    <mergeCell ref="B17:C17"/>
    <mergeCell ref="D17:E17"/>
    <mergeCell ref="F17:G17"/>
    <mergeCell ref="H17:I17"/>
  </mergeCells>
  <pageMargins left="0.7" right="0.7" top="0.75" bottom="0.75" header="0.3" footer="0.3"/>
  <pageSetup paperSize="9" scale="90" orientation="portrait" verticalDpi="1200" r:id="rId1"/>
  <headerFooter>
    <oddHeader>&amp;CExpenditure and Prescriptions 2015-16</oddHeader>
    <oddFooter>&amp;C41</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Table 21</vt:lpstr>
      <vt:lpstr>Table 22</vt:lpstr>
      <vt:lpstr>Table 23</vt:lpstr>
      <vt:lpstr>Table 24</vt:lpstr>
      <vt:lpstr>Table 25</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2016-12-01T23:32:36Z</dcterms:created>
  <dcterms:modified xsi:type="dcterms:W3CDTF">2016-12-04T22:30:00Z</dcterms:modified>
</cp:coreProperties>
</file>